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Effort Tracking" state="visible" r:id="rId3"/>
    <sheet sheetId="2" name="Historical Effort Tracking" state="visible" r:id="rId4"/>
    <sheet sheetId="3" name="Process Metrics" state="visible" r:id="rId5"/>
    <sheet sheetId="4" name="Code Metrics Iteration 2" state="visible" r:id="rId6"/>
  </sheets>
  <definedNames>
    <definedName name="ClosedDate">'Effort Tracking'!$I$2:$I$500</definedName>
    <definedName name="Curtis">'Effort Tracking'!$N$7</definedName>
    <definedName name="OriginalEstimate">'Effort Tracking'!$F$2:$F$500</definedName>
    <definedName name="Jeremy">'Effort Tracking'!$N$9</definedName>
    <definedName name="AssignedTo">'Effort Tracking'!$E$2:$E$500</definedName>
    <definedName name="Tags">'Effort Tracking'!$K$2:$K$500</definedName>
    <definedName name="IterationPath">'Effort Tracking'!$J$2:$J$500</definedName>
    <definedName name="Michael">'Effort Tracking'!$N$8</definedName>
    <definedName name="CompletedWork">'Effort Tracking'!$H$2:$H$500</definedName>
    <definedName name="Mustafa">'Effort Tracking'!$N$10</definedName>
  </definedNames>
  <calcPr/>
</workbook>
</file>

<file path=xl/sharedStrings.xml><?xml version="1.0" encoding="utf-8"?>
<sst xmlns="http://schemas.openxmlformats.org/spreadsheetml/2006/main">
  <si>
    <t>ID</t>
  </si>
  <si>
    <t>ID</t>
  </si>
  <si>
    <t>Iteration #</t>
  </si>
  <si>
    <t>Scope</t>
  </si>
  <si>
    <t>Work Item Type</t>
  </si>
  <si>
    <t>Title</t>
  </si>
  <si>
    <t>State</t>
  </si>
  <si>
    <t>Assigned To</t>
  </si>
  <si>
    <t>Original Estimate</t>
  </si>
  <si>
    <t>Remaining Work</t>
  </si>
  <si>
    <t>Completed Work</t>
  </si>
  <si>
    <t>Closed Date</t>
  </si>
  <si>
    <t>Iteration Path</t>
  </si>
  <si>
    <t>Tags</t>
  </si>
  <si>
    <t>Week3Iter2(11/21-11/25)</t>
  </si>
  <si>
    <t>Date Start/End</t>
  </si>
  <si>
    <t>Hours Estimated</t>
  </si>
  <si>
    <t>Hours Actual</t>
  </si>
  <si>
    <t>Hours Slipped</t>
  </si>
  <si>
    <t>Percent Slippage\</t>
  </si>
  <si>
    <t># of Story Tasks Left</t>
  </si>
  <si>
    <t>Complexity Evaluation[Web Role]</t>
  </si>
  <si>
    <t>Lines of Code[Web Role]</t>
  </si>
  <si>
    <t>Velocity</t>
  </si>
  <si>
    <t>Hours in Product</t>
  </si>
  <si>
    <t>Hours Per Point</t>
  </si>
  <si>
    <t>Work Item Type</t>
  </si>
  <si>
    <t>Title</t>
  </si>
  <si>
    <t>State</t>
  </si>
  <si>
    <t>Assigned To</t>
  </si>
  <si>
    <t>Original Estimate</t>
  </si>
  <si>
    <t>Remaining Work</t>
  </si>
  <si>
    <t>Completed Work</t>
  </si>
  <si>
    <t>Closed Date</t>
  </si>
  <si>
    <t>Iteration Path</t>
  </si>
  <si>
    <t>Tags</t>
  </si>
  <si>
    <t>Week2Iter2(11/14-11/20)</t>
  </si>
  <si>
    <t>Week4Iter2(12/04-12/11)</t>
  </si>
  <si>
    <t>Iteration 1</t>
  </si>
  <si>
    <t>All Time</t>
  </si>
  <si>
    <t>Week3Iter2</t>
  </si>
  <si>
    <t>October 16 - November 13</t>
  </si>
  <si>
    <t>Week3Iter2(11/29-12/04)</t>
  </si>
  <si>
    <t>Week2Iter2(11/21-11/28)</t>
  </si>
  <si>
    <t>Week1Iter2(11/14-11/20)</t>
  </si>
  <si>
    <t>Iteration 2</t>
  </si>
  <si>
    <t>Iteration 1</t>
  </si>
  <si>
    <t>Iteration 0</t>
  </si>
  <si>
    <t>All Time</t>
  </si>
  <si>
    <t>Week4Iter2</t>
  </si>
  <si>
    <t>Week3Iter2</t>
  </si>
  <si>
    <t>Week2Iter2</t>
  </si>
  <si>
    <t>Week2Iter2</t>
  </si>
  <si>
    <t>Iteration 1</t>
  </si>
  <si>
    <t>Week1Iter2</t>
  </si>
  <si>
    <t>Iteration 2</t>
  </si>
  <si>
    <t>Iteration 1</t>
  </si>
  <si>
    <t>Iteration 0</t>
  </si>
  <si>
    <t>Task</t>
  </si>
  <si>
    <t>Kick-Off Meeting</t>
  </si>
  <si>
    <t>Closed</t>
  </si>
  <si>
    <t>Investigate complex data mapping for Dapper</t>
  </si>
  <si>
    <t>Curtis Burtner</t>
  </si>
  <si>
    <t>Closed</t>
  </si>
  <si>
    <t>Curtis Burtner</t>
  </si>
  <si>
    <t>Project</t>
  </si>
  <si>
    <t>Namespace</t>
  </si>
  <si>
    <t>Type</t>
  </si>
  <si>
    <t>Member</t>
  </si>
  <si>
    <t>Maintainability Index</t>
  </si>
  <si>
    <t>Cyclomatic Complexity</t>
  </si>
  <si>
    <t>Depth of Inheritance</t>
  </si>
  <si>
    <t>Class Coupling</t>
  </si>
  <si>
    <t>Lines of Code</t>
  </si>
  <si>
    <t>Member</t>
  </si>
  <si>
    <t>Simpply (Debug)</t>
  </si>
  <si>
    <t>Simpply</t>
  </si>
  <si>
    <t>AuthConfig</t>
  </si>
  <si>
    <t>RegisterAuth() : void</t>
  </si>
  <si>
    <t>Member</t>
  </si>
  <si>
    <t>Simpply (Debug)</t>
  </si>
  <si>
    <t>Simpply</t>
  </si>
  <si>
    <t>BundleConfig</t>
  </si>
  <si>
    <t>BundleConfig()</t>
  </si>
  <si>
    <t>Member</t>
  </si>
  <si>
    <t>Simpply (Debug)</t>
  </si>
  <si>
    <t>Simpply</t>
  </si>
  <si>
    <t>BundleConfig</t>
  </si>
  <si>
    <t>RegisterBundles(BundleCollection) : void</t>
  </si>
  <si>
    <t>Member</t>
  </si>
  <si>
    <t>Simpply (Debug)</t>
  </si>
  <si>
    <t>Simpply</t>
  </si>
  <si>
    <t>FilterConfig</t>
  </si>
  <si>
    <t>FilterConfig()</t>
  </si>
  <si>
    <t>Member</t>
  </si>
  <si>
    <t>Simpply (Debug)</t>
  </si>
  <si>
    <t>Simpply</t>
  </si>
  <si>
    <t>FilterConfig</t>
  </si>
  <si>
    <t>RegisterGlobalFilters(GlobalFilterCollection) : void</t>
  </si>
  <si>
    <t>Simpply</t>
  </si>
  <si>
    <t>Project Setup</t>
  </si>
  <si>
    <t>Project:</t>
  </si>
  <si>
    <t>Member</t>
  </si>
  <si>
    <t>Simpply (Debug)</t>
  </si>
  <si>
    <t>Simpply</t>
  </si>
  <si>
    <t>MvcApplication</t>
  </si>
  <si>
    <t>Application_Start() : void</t>
  </si>
  <si>
    <t>Member</t>
  </si>
  <si>
    <t>Simpply (Debug)</t>
  </si>
  <si>
    <t>Simpply</t>
  </si>
  <si>
    <t>MvcApplication</t>
  </si>
  <si>
    <t>MvcApplication()</t>
  </si>
  <si>
    <t>Member</t>
  </si>
  <si>
    <t>Simpply (Debug)</t>
  </si>
  <si>
    <t>Simpply</t>
  </si>
  <si>
    <t>RouteConfig</t>
  </si>
  <si>
    <t>RegisterRoutes(RouteCollection) : void</t>
  </si>
  <si>
    <t>Member</t>
  </si>
  <si>
    <t>Simpply (Debug)</t>
  </si>
  <si>
    <t>Simpply</t>
  </si>
  <si>
    <t>RouteConfig</t>
  </si>
  <si>
    <t>RouteConfig()</t>
  </si>
  <si>
    <t>Member</t>
  </si>
  <si>
    <t>Simpply (Debug)</t>
  </si>
  <si>
    <t>Simpply</t>
  </si>
  <si>
    <t>WebApiConfig</t>
  </si>
  <si>
    <t>Register(HttpConfiguration) : void</t>
  </si>
  <si>
    <t>Member</t>
  </si>
  <si>
    <t>Simpply (Debug)</t>
  </si>
  <si>
    <t>Simpply.App_Start</t>
  </si>
  <si>
    <t>AutofacConfig</t>
  </si>
  <si>
    <t>RegisterComponents() : void</t>
  </si>
  <si>
    <t>Member</t>
  </si>
  <si>
    <t>Simpply (Debug)</t>
  </si>
  <si>
    <t>Simpply.Controllers</t>
  </si>
  <si>
    <t>AccountController</t>
  </si>
  <si>
    <t>AccountController(IColumnPreferenceProvider)</t>
  </si>
  <si>
    <t>Member</t>
  </si>
  <si>
    <t>Simpply (Debug)</t>
  </si>
  <si>
    <t>Simpply.Controllers</t>
  </si>
  <si>
    <t>AccountController</t>
  </si>
  <si>
    <t>SaveColumnPreferences(ColumnPreferenceModel) : ActionResult</t>
  </si>
  <si>
    <t>Member</t>
  </si>
  <si>
    <t>Simpply (Debug)</t>
  </si>
  <si>
    <t>Simpply.Controllers</t>
  </si>
  <si>
    <t>BaseController</t>
  </si>
  <si>
    <t>BaseController()</t>
  </si>
  <si>
    <t>Member</t>
  </si>
  <si>
    <t>Simpply (Debug)</t>
  </si>
  <si>
    <t>Simpply.Controllers</t>
  </si>
  <si>
    <t>BaseController</t>
  </si>
  <si>
    <t>JsonActionResult(JsonReturnType, string, string, string, object) : ActionResult</t>
  </si>
  <si>
    <t>Member</t>
  </si>
  <si>
    <t>Simpply (Debug)</t>
  </si>
  <si>
    <t>Simpply.Controllers</t>
  </si>
  <si>
    <t>ItemController</t>
  </si>
  <si>
    <t>ItemController(IItemProvider, IStoreProvider, ISalesInformationProvider, IDistributionProvider, IColumnPreferenceProvider)</t>
  </si>
  <si>
    <t>Member</t>
  </si>
  <si>
    <t>Simpply (Debug)</t>
  </si>
  <si>
    <t>Simpply.Controllers</t>
  </si>
  <si>
    <t>ItemController</t>
  </si>
  <si>
    <t>ItemDetail(long) : ActionResult</t>
  </si>
  <si>
    <t>Member</t>
  </si>
  <si>
    <t>Simpply (Debug)</t>
  </si>
  <si>
    <t>Simpply.Controllers</t>
  </si>
  <si>
    <t>ItemController</t>
  </si>
  <si>
    <t>ItemExplorer(string, bool) : ActionResult</t>
  </si>
  <si>
    <t>Member</t>
  </si>
  <si>
    <t>Simpply (Debug)</t>
  </si>
  <si>
    <t>Simpply.Controllers</t>
  </si>
  <si>
    <t>ItemController</t>
  </si>
  <si>
    <t>Search(string) : ActionResult</t>
  </si>
  <si>
    <t>Member</t>
  </si>
  <si>
    <t>Simpply (Debug)</t>
  </si>
  <si>
    <t>Simpply</t>
  </si>
  <si>
    <t>Simpply.Controllers</t>
  </si>
  <si>
    <t>StoreController</t>
  </si>
  <si>
    <t>Requirements Meeting</t>
  </si>
  <si>
    <t>CompareToMultiplestores() : ActionResult</t>
  </si>
  <si>
    <t>Process:</t>
  </si>
  <si>
    <t>Member</t>
  </si>
  <si>
    <t>Simpply (Debug)</t>
  </si>
  <si>
    <t>Simpply.Controllers</t>
  </si>
  <si>
    <t>StoreController</t>
  </si>
  <si>
    <t>CompareTostore() : ActionResult</t>
  </si>
  <si>
    <t>Member</t>
  </si>
  <si>
    <t>Simpply (Debug)</t>
  </si>
  <si>
    <t>Simpply.Controllers</t>
  </si>
  <si>
    <t>StoreController</t>
  </si>
  <si>
    <t>StoreController()</t>
  </si>
  <si>
    <t>Member</t>
  </si>
  <si>
    <t>Simpply (Debug)</t>
  </si>
  <si>
    <t>Simpply.Helpers</t>
  </si>
  <si>
    <t>WebHelper</t>
  </si>
  <si>
    <t>GenerateActionUrl(string, string, Dictionary&lt;string, string&gt;) : string</t>
  </si>
  <si>
    <t>Member</t>
  </si>
  <si>
    <t>Simpply (Debug)</t>
  </si>
  <si>
    <t>Simpply.Helpers</t>
  </si>
  <si>
    <t>WebHelper</t>
  </si>
  <si>
    <t>GenerateActionUrl(string, string, string) : string</t>
  </si>
  <si>
    <t>Member</t>
  </si>
  <si>
    <t>Simpply (Debug)</t>
  </si>
  <si>
    <t>Simpply.Models</t>
  </si>
  <si>
    <t>ColumnPreferenceModel</t>
  </si>
  <si>
    <t>ColumnPreferenceModel()</t>
  </si>
  <si>
    <t>Member</t>
  </si>
  <si>
    <t>Simpply (Debug)</t>
  </si>
  <si>
    <t>Simpply.Models</t>
  </si>
  <si>
    <t>ColumnPreferenceModel</t>
  </si>
  <si>
    <t>ColumnPreferenceModel(string, string, string, List&lt;string&gt;, List&lt;ColumnPreference&gt;)</t>
  </si>
  <si>
    <t>Member</t>
  </si>
  <si>
    <t>Simpply (Debug)</t>
  </si>
  <si>
    <t>Simpply.Models</t>
  </si>
  <si>
    <t>ColumnPreferenceModel</t>
  </si>
  <si>
    <t>ControllerAction.get() : string</t>
  </si>
  <si>
    <t>Member</t>
  </si>
  <si>
    <t>Simpply (Debug)</t>
  </si>
  <si>
    <t>Simpply.Models</t>
  </si>
  <si>
    <t>ColumnPreferenceModel</t>
  </si>
  <si>
    <t>ControllerAction.set(string) : void</t>
  </si>
  <si>
    <t>Member</t>
  </si>
  <si>
    <t>Simpply (Debug)</t>
  </si>
  <si>
    <t>Simpply.Models</t>
  </si>
  <si>
    <t>ColumnPreferenceModel</t>
  </si>
  <si>
    <t>ControllerName.get() : string</t>
  </si>
  <si>
    <t>Member</t>
  </si>
  <si>
    <t>Simpply (Debug)</t>
  </si>
  <si>
    <t>Simpply.Models</t>
  </si>
  <si>
    <t>ColumnPreferenceModel</t>
  </si>
  <si>
    <t>ControllerName.set(string) : void</t>
  </si>
  <si>
    <t>Member</t>
  </si>
  <si>
    <t>Simpply (Debug)</t>
  </si>
  <si>
    <t>Simpply.Models</t>
  </si>
  <si>
    <t>ColumnPreferenceModel</t>
  </si>
  <si>
    <t>GetColumnId(string) : long?</t>
  </si>
  <si>
    <t>Member</t>
  </si>
  <si>
    <t>Simpply (Debug)</t>
  </si>
  <si>
    <t>Simpply.Models</t>
  </si>
  <si>
    <t>ColumnPreferenceModel</t>
  </si>
  <si>
    <t>GetColumnName(string) : string</t>
  </si>
  <si>
    <t>Member</t>
  </si>
  <si>
    <t>Simpply (Debug)</t>
  </si>
  <si>
    <t>Simpply.Models</t>
  </si>
  <si>
    <t>ColumnPreferenceModel</t>
  </si>
  <si>
    <t>HiddenColumns.get() : List&lt;string&gt;</t>
  </si>
  <si>
    <t>Member</t>
  </si>
  <si>
    <t>Simpply (Debug)</t>
  </si>
  <si>
    <t>Simpply.Models</t>
  </si>
  <si>
    <t>ColumnPreferenceModel</t>
  </si>
  <si>
    <t>HiddenColumns.set(List&lt;string&gt;) : void</t>
  </si>
  <si>
    <t>Member</t>
  </si>
  <si>
    <t>Simpply (Debug)</t>
  </si>
  <si>
    <t>Simpply.Models</t>
  </si>
  <si>
    <t>ColumnPreferenceModel</t>
  </si>
  <si>
    <t>HiddenColumnsList.get() : List&lt;SelectListItem&gt;</t>
  </si>
  <si>
    <t>Member</t>
  </si>
  <si>
    <t>Simpply (Debug)</t>
  </si>
  <si>
    <t>Simpply.Models</t>
  </si>
  <si>
    <t>ColumnPreferenceModel</t>
  </si>
  <si>
    <t>HiddenColumnsList.set(List&lt;SelectListItem&gt;) : void</t>
  </si>
  <si>
    <t>Member</t>
  </si>
  <si>
    <t>Simpply (Debug)</t>
  </si>
  <si>
    <t>Simpply.Models</t>
  </si>
  <si>
    <t>ColumnPreferenceModel</t>
  </si>
  <si>
    <t>ShownColumns.get() : List&lt;string&gt;</t>
  </si>
  <si>
    <t>Member</t>
  </si>
  <si>
    <t>Simpply (Debug)</t>
  </si>
  <si>
    <t>Simpply.Models</t>
  </si>
  <si>
    <t>ColumnPreferenceModel</t>
  </si>
  <si>
    <t>ShownColumns.set(List&lt;string&gt;) : void</t>
  </si>
  <si>
    <t>Member</t>
  </si>
  <si>
    <t>Simpply (Debug)</t>
  </si>
  <si>
    <t>Simpply.Models</t>
  </si>
  <si>
    <t>ColumnPreferenceModel</t>
  </si>
  <si>
    <t>ShownColumnsList.get() : List&lt;SelectListItem&gt;</t>
  </si>
  <si>
    <t>Member</t>
  </si>
  <si>
    <t>Simpply (Debug)</t>
  </si>
  <si>
    <t>Simpply.Models</t>
  </si>
  <si>
    <t>ColumnPreferenceModel</t>
  </si>
  <si>
    <t>ShownColumnsList.set(List&lt;SelectListItem&gt;) : void</t>
  </si>
  <si>
    <t>Member</t>
  </si>
  <si>
    <t>Simpply (Debug)</t>
  </si>
  <si>
    <t>Simpply.Models</t>
  </si>
  <si>
    <t>ColumnPreferenceModel</t>
  </si>
  <si>
    <t>Table.get() : string</t>
  </si>
  <si>
    <t>18 Story Points</t>
  </si>
  <si>
    <t>Member</t>
  </si>
  <si>
    <t>Simpply (Debug)</t>
  </si>
  <si>
    <t>Simpply.Models</t>
  </si>
  <si>
    <t>ColumnPreferenceModel</t>
  </si>
  <si>
    <t>Table.set(string) : void</t>
  </si>
  <si>
    <t>November 14 - December 12</t>
  </si>
  <si>
    <t>Member</t>
  </si>
  <si>
    <t>Simpply (Debug)</t>
  </si>
  <si>
    <t>Simpply.Models</t>
  </si>
  <si>
    <t>GridCellModel</t>
  </si>
  <si>
    <t>ActionUrl.get() : string</t>
  </si>
  <si>
    <t>14 Story Points</t>
  </si>
  <si>
    <t>Member</t>
  </si>
  <si>
    <t>Simpply (Debug)</t>
  </si>
  <si>
    <t>Simpply.Models</t>
  </si>
  <si>
    <t>GridCellModel</t>
  </si>
  <si>
    <t>ActionUrl.set(string) : void</t>
  </si>
  <si>
    <t>Member</t>
  </si>
  <si>
    <t>Simpply (Debug)</t>
  </si>
  <si>
    <t>Simpply.Models</t>
  </si>
  <si>
    <t>GridCellModel</t>
  </si>
  <si>
    <t>CssClasses.get() : string</t>
  </si>
  <si>
    <t>Member</t>
  </si>
  <si>
    <t>Simpply (Debug)</t>
  </si>
  <si>
    <t>Simpply.Models</t>
  </si>
  <si>
    <t>GridCellModel</t>
  </si>
  <si>
    <t>CssClasses.set(string) : void</t>
  </si>
  <si>
    <t>Member</t>
  </si>
  <si>
    <t>Simpply (Debug)</t>
  </si>
  <si>
    <t>Simpply.Models</t>
  </si>
  <si>
    <t>GridCellModel</t>
  </si>
  <si>
    <t>GridCellModel()</t>
  </si>
  <si>
    <t>Member</t>
  </si>
  <si>
    <t>Simpply (Debug)</t>
  </si>
  <si>
    <t>Simpply.Models</t>
  </si>
  <si>
    <t>GridCellModel</t>
  </si>
  <si>
    <t>Value.get() : string</t>
  </si>
  <si>
    <t>Member</t>
  </si>
  <si>
    <t>Simpply (Debug)</t>
  </si>
  <si>
    <t>Simpply.Models</t>
  </si>
  <si>
    <t>GridCellModel</t>
  </si>
  <si>
    <t>Value.set(string) : void</t>
  </si>
  <si>
    <t>Member</t>
  </si>
  <si>
    <t>Simpply (Debug)</t>
  </si>
  <si>
    <t>Simpply.Models</t>
  </si>
  <si>
    <t>GridModel</t>
  </si>
  <si>
    <t>GridModel()</t>
  </si>
  <si>
    <t>Member</t>
  </si>
  <si>
    <t>Simpply (Debug)</t>
  </si>
  <si>
    <t>Simpply.Models</t>
  </si>
  <si>
    <t>GridModel</t>
  </si>
  <si>
    <t>Header.get() : GridRowModel</t>
  </si>
  <si>
    <t>Member</t>
  </si>
  <si>
    <t>Simpply (Debug)</t>
  </si>
  <si>
    <t>Simpply.Models</t>
  </si>
  <si>
    <t>GridModel</t>
  </si>
  <si>
    <t>Header.set(GridRowModel) : void</t>
  </si>
  <si>
    <t>Member</t>
  </si>
  <si>
    <t>Simpply (Debug)</t>
  </si>
  <si>
    <t>Simpply.Models</t>
  </si>
  <si>
    <t>GridModel</t>
  </si>
  <si>
    <t>Rows.get() : List&lt;GridRowModel&gt;</t>
  </si>
  <si>
    <t>Member</t>
  </si>
  <si>
    <t>Simpply (Debug)</t>
  </si>
  <si>
    <t>Simpply.Models</t>
  </si>
  <si>
    <t>GridModel</t>
  </si>
  <si>
    <t>Rows.set(List&lt;GridRowModel&gt;) : void</t>
  </si>
  <si>
    <t>Member</t>
  </si>
  <si>
    <t>Simpply (Debug)</t>
  </si>
  <si>
    <t>Simpply.Models</t>
  </si>
  <si>
    <t>Start:</t>
  </si>
  <si>
    <t>GridRowModel</t>
  </si>
  <si>
    <t>&gt;11/21/2014</t>
  </si>
  <si>
    <t>Aggregate_Cells.get() : List&lt;GridCellModel&gt;</t>
  </si>
  <si>
    <t>Member</t>
  </si>
  <si>
    <t>Simpply (Debug)</t>
  </si>
  <si>
    <t>Simpply.Models</t>
  </si>
  <si>
    <t>GridRowModel</t>
  </si>
  <si>
    <t>Aggregate_Cells.set(List&lt;GridCellModel&gt;) : void</t>
  </si>
  <si>
    <t>Member</t>
  </si>
  <si>
    <t>Simpply (Debug)</t>
  </si>
  <si>
    <t>Simpply.Models</t>
  </si>
  <si>
    <t>GridRowModel</t>
  </si>
  <si>
    <t>&gt;11/14/2014</t>
  </si>
  <si>
    <t>Cells.get() : List&lt;GridCellModel&gt;</t>
  </si>
  <si>
    <t>Member</t>
  </si>
  <si>
    <t>Simpply (Debug)</t>
  </si>
  <si>
    <t>Simpply.Models</t>
  </si>
  <si>
    <t>GridRowModel</t>
  </si>
  <si>
    <t>Cells.set(List&lt;GridCellModel&gt;) : void</t>
  </si>
  <si>
    <t>Member</t>
  </si>
  <si>
    <t>Simpply (Debug)</t>
  </si>
  <si>
    <t>Simpply.Models</t>
  </si>
  <si>
    <t>GridRowModel</t>
  </si>
  <si>
    <t>CssClasses.get() : string</t>
  </si>
  <si>
    <t>Member</t>
  </si>
  <si>
    <t>&gt;10/14/2014</t>
  </si>
  <si>
    <t>Simpply (Debug)</t>
  </si>
  <si>
    <t>Simpply.Models</t>
  </si>
  <si>
    <t>GridRowModel</t>
  </si>
  <si>
    <t>CssClasses.set(string) : void</t>
  </si>
  <si>
    <t>Kick-Off Meeting</t>
  </si>
  <si>
    <t>Closed</t>
  </si>
  <si>
    <t>Michael Yeaple</t>
  </si>
  <si>
    <t>Member</t>
  </si>
  <si>
    <t>Simpply (Debug)</t>
  </si>
  <si>
    <t>Simpply.Models</t>
  </si>
  <si>
    <t>GridRowModel</t>
  </si>
  <si>
    <t>Simpply</t>
  </si>
  <si>
    <t>GridRowModel()</t>
  </si>
  <si>
    <t>Requirements Meeting</t>
  </si>
  <si>
    <t>Product:</t>
  </si>
  <si>
    <t>Member</t>
  </si>
  <si>
    <t>Simpply (Debug)</t>
  </si>
  <si>
    <t>Simpply.Models</t>
  </si>
  <si>
    <t>GridRowModel</t>
  </si>
  <si>
    <t>IsHeader.get() : bool</t>
  </si>
  <si>
    <t>Member</t>
  </si>
  <si>
    <t>Simpply (Debug)</t>
  </si>
  <si>
    <t>Simpply.Models</t>
  </si>
  <si>
    <t>GridRowModel</t>
  </si>
  <si>
    <t>IsHeader.set(bool) : void</t>
  </si>
  <si>
    <t>Member</t>
  </si>
  <si>
    <t>Simpply (Debug)</t>
  </si>
  <si>
    <t>Simpply.Models</t>
  </si>
  <si>
    <t>ItemDetailModel</t>
  </si>
  <si>
    <t>Aggregate.get() : GridModel</t>
  </si>
  <si>
    <t>Member</t>
  </si>
  <si>
    <t>Simpply (Debug)</t>
  </si>
  <si>
    <t>Simpply.Models</t>
  </si>
  <si>
    <t>ItemDetailModel</t>
  </si>
  <si>
    <t>Aggregate.set(GridModel) : void</t>
  </si>
  <si>
    <t>Member</t>
  </si>
  <si>
    <t>Simpply (Debug)</t>
  </si>
  <si>
    <t>Simpply.Models</t>
  </si>
  <si>
    <t>ItemDetailModel</t>
  </si>
  <si>
    <t>Grid.get() : GridModel</t>
  </si>
  <si>
    <t>Member</t>
  </si>
  <si>
    <t>Simpply (Debug)</t>
  </si>
  <si>
    <t>Simpply.Models</t>
  </si>
  <si>
    <t>ItemDetailModel</t>
  </si>
  <si>
    <t>Grid.set(GridModel) : void</t>
  </si>
  <si>
    <t>Member</t>
  </si>
  <si>
    <t>Simpply (Debug)</t>
  </si>
  <si>
    <t>Simpply.Models</t>
  </si>
  <si>
    <t>ItemDetailModel</t>
  </si>
  <si>
    <t>ItemDetailModel(Item, List&lt;Store&gt;, List&lt;SalesInformation&gt;, List&lt;Distribution&gt;)</t>
  </si>
  <si>
    <t>Member</t>
  </si>
  <si>
    <t>Simpply (Debug)</t>
  </si>
  <si>
    <t>Simpply.Models</t>
  </si>
  <si>
    <t>ItemDetailModel</t>
  </si>
  <si>
    <t>Name.get() : string</t>
  </si>
  <si>
    <t>Member</t>
  </si>
  <si>
    <t>Simpply (Debug)</t>
  </si>
  <si>
    <t>Simpply.Models</t>
  </si>
  <si>
    <t>ItemDetailModel</t>
  </si>
  <si>
    <t>Name.set(string) : void</t>
  </si>
  <si>
    <t>Member</t>
  </si>
  <si>
    <t>Simpply (Debug)</t>
  </si>
  <si>
    <t>Simpply.Models</t>
  </si>
  <si>
    <t>ItemDetailModel.AggregateModel</t>
  </si>
  <si>
    <t>AggregateModel()</t>
  </si>
  <si>
    <t>Member</t>
  </si>
  <si>
    <t>Simpply (Debug)</t>
  </si>
  <si>
    <t>Simpply.Models</t>
  </si>
  <si>
    <t>ItemDetailModel.AggregateModel</t>
  </si>
  <si>
    <t>CalculatedInventory.get() : int</t>
  </si>
  <si>
    <t>Member</t>
  </si>
  <si>
    <t>Simpply (Debug)</t>
  </si>
  <si>
    <t>Simpply.Models</t>
  </si>
  <si>
    <t>ItemDetailModel.AggregateModel</t>
  </si>
  <si>
    <t>CalculatedInventory.set(int) : void</t>
  </si>
  <si>
    <t>Member</t>
  </si>
  <si>
    <t>Simpply (Debug)</t>
  </si>
  <si>
    <t>Simpply.Models</t>
  </si>
  <si>
    <t>End:</t>
  </si>
  <si>
    <t>ItemDetailModel.AggregateModel</t>
  </si>
  <si>
    <t>&lt;11/28/2014</t>
  </si>
  <si>
    <t>LastYearSales.get() : int</t>
  </si>
  <si>
    <t>&lt;11/21/2014</t>
  </si>
  <si>
    <t>&lt;11/14/2014</t>
  </si>
  <si>
    <t>Kick-Off Meeting</t>
  </si>
  <si>
    <t>Closed</t>
  </si>
  <si>
    <t>Member</t>
  </si>
  <si>
    <t>Mustafa Al-Salihi</t>
  </si>
  <si>
    <t>Simpply (Debug)</t>
  </si>
  <si>
    <t>Simpply.Models</t>
  </si>
  <si>
    <t>ItemDetailModel.AggregateModel</t>
  </si>
  <si>
    <t>LastYearSales.set(int) : void</t>
  </si>
  <si>
    <t>Simpply</t>
  </si>
  <si>
    <t>Requirements Meeting</t>
  </si>
  <si>
    <t>Member</t>
  </si>
  <si>
    <t>Total:</t>
  </si>
  <si>
    <t>Simpply (Debug)</t>
  </si>
  <si>
    <t>Simpply.Models</t>
  </si>
  <si>
    <t>ItemDetailModel.AggregateModel</t>
  </si>
  <si>
    <t>PercentageTotal.get() : double</t>
  </si>
  <si>
    <t>Member</t>
  </si>
  <si>
    <t>Simpply (Debug)</t>
  </si>
  <si>
    <t>Simpply.Models</t>
  </si>
  <si>
    <t>ItemDetailModel.AggregateModel</t>
  </si>
  <si>
    <t>PercentageTotal.set(double) : void</t>
  </si>
  <si>
    <t>Member</t>
  </si>
  <si>
    <t>Simpply (Debug)</t>
  </si>
  <si>
    <t>Simpply.Models</t>
  </si>
  <si>
    <t>ItemDetailModel.AggregateModel</t>
  </si>
  <si>
    <t>Sellthrough.get() : int</t>
  </si>
  <si>
    <t>Member</t>
  </si>
  <si>
    <t>Simpply (Debug)</t>
  </si>
  <si>
    <t>Simpply.Models</t>
  </si>
  <si>
    <t>ItemDetailModel.AggregateModel</t>
  </si>
  <si>
    <t>Sellthrough.set(int) : void</t>
  </si>
  <si>
    <t>Member</t>
  </si>
  <si>
    <t>Simpply (Debug)</t>
  </si>
  <si>
    <t>Simpply.Models</t>
  </si>
  <si>
    <t>ItemDetailModel.AggregateModel</t>
  </si>
  <si>
    <t>UnitsReceived.get() : int</t>
  </si>
  <si>
    <t>Start:</t>
  </si>
  <si>
    <t>Member</t>
  </si>
  <si>
    <t>Simpply (Debug)</t>
  </si>
  <si>
    <t>Simpply.Models</t>
  </si>
  <si>
    <t>&gt;12/04/2014</t>
  </si>
  <si>
    <t>ItemDetailModel.AggregateModel</t>
  </si>
  <si>
    <t>&gt;11/28/2014</t>
  </si>
  <si>
    <t>UnitsReceived.set(int) : void</t>
  </si>
  <si>
    <t>&gt;11/21/2014</t>
  </si>
  <si>
    <t>&gt;11/14/2014</t>
  </si>
  <si>
    <t>&gt;11/14/2014</t>
  </si>
  <si>
    <t>Member</t>
  </si>
  <si>
    <t>&gt;10/14/2014</t>
  </si>
  <si>
    <t>Simpply (Debug)</t>
  </si>
  <si>
    <t>Simpply.Models</t>
  </si>
  <si>
    <t>ItemDetailModel.AggregateModel</t>
  </si>
  <si>
    <t>UnitsSold.get() : int</t>
  </si>
  <si>
    <t>Task</t>
  </si>
  <si>
    <t>Finish Hooking Up To The Database</t>
  </si>
  <si>
    <t>Closed</t>
  </si>
  <si>
    <t>Curtis Burtner</t>
  </si>
  <si>
    <t>Member</t>
  </si>
  <si>
    <t>Simpply (Debug)</t>
  </si>
  <si>
    <t>Simpply.Models</t>
  </si>
  <si>
    <t>ItemDetailModel.AggregateModel</t>
  </si>
  <si>
    <t>UnitsSold.set(int) : void</t>
  </si>
  <si>
    <t>Simpply</t>
  </si>
  <si>
    <t>Implementation</t>
  </si>
  <si>
    <t>Product:</t>
  </si>
  <si>
    <t>Member</t>
  </si>
  <si>
    <t>Simpply (Debug)</t>
  </si>
  <si>
    <t>Simpply.Models</t>
  </si>
  <si>
    <t>ItemExplorerModel</t>
  </si>
  <si>
    <t>ColumnPreferences.get() : ColumnPreferenceModel</t>
  </si>
  <si>
    <t>Member</t>
  </si>
  <si>
    <t>Simpply (Debug)</t>
  </si>
  <si>
    <t>Simpply.Models</t>
  </si>
  <si>
    <t>ItemExplorerModel</t>
  </si>
  <si>
    <t>ColumnPreferences.set(ColumnPreferenceModel) : void</t>
  </si>
  <si>
    <t>Kick-Off Meeting</t>
  </si>
  <si>
    <t>Closed</t>
  </si>
  <si>
    <t>Member</t>
  </si>
  <si>
    <t>Jeremy Shulman</t>
  </si>
  <si>
    <t>Simpply (Debug)</t>
  </si>
  <si>
    <t>Simpply.Models</t>
  </si>
  <si>
    <t>ItemExplorerModel</t>
  </si>
  <si>
    <t>CreateHeaderCell(string, string, string, bool) : GridCellModel</t>
  </si>
  <si>
    <t>Simpply</t>
  </si>
  <si>
    <t>Requirements Meeting</t>
  </si>
  <si>
    <t>Estimated Hours:</t>
  </si>
  <si>
    <t>Member</t>
  </si>
  <si>
    <t>Simpply (Debug)</t>
  </si>
  <si>
    <t>Simpply.Models</t>
  </si>
  <si>
    <t>ItemExplorerModel</t>
  </si>
  <si>
    <t>Grid.get() : GridModel</t>
  </si>
  <si>
    <t>Member</t>
  </si>
  <si>
    <t>Simpply (Debug)</t>
  </si>
  <si>
    <t>Simpply.Models</t>
  </si>
  <si>
    <t>ItemExplorerModel</t>
  </si>
  <si>
    <t>Grid.set(GridModel) : void</t>
  </si>
  <si>
    <t>Member</t>
  </si>
  <si>
    <t>Simpply (Debug)</t>
  </si>
  <si>
    <t>Simpply.Models</t>
  </si>
  <si>
    <t>ItemExplorerModel</t>
  </si>
  <si>
    <t>ItemExplorerModel(List&lt;Item&gt;, string, bool, List&lt;ColumnPreference&gt;)</t>
  </si>
  <si>
    <t>Member</t>
  </si>
  <si>
    <t>Simpply.Data (Debug)</t>
  </si>
  <si>
    <t>Simpply.Data</t>
  </si>
  <si>
    <t>Distribution</t>
  </si>
  <si>
    <t>Distribution()</t>
  </si>
  <si>
    <t>Member</t>
  </si>
  <si>
    <t>Simpply.Data (Debug)</t>
  </si>
  <si>
    <t>Simpply.Data</t>
  </si>
  <si>
    <t>Distribution</t>
  </si>
  <si>
    <t>Id.get() : long</t>
  </si>
  <si>
    <t>Member</t>
  </si>
  <si>
    <t>Simpply.Data (Debug)</t>
  </si>
  <si>
    <t>Simpply.Data</t>
  </si>
  <si>
    <t>Distribution</t>
  </si>
  <si>
    <t>Id.set(long) : void</t>
  </si>
  <si>
    <t>Member</t>
  </si>
  <si>
    <t>Simpply.Data (Debug)</t>
  </si>
  <si>
    <t>Simpply.Data</t>
  </si>
  <si>
    <t>Distribution</t>
  </si>
  <si>
    <t>ItemAmount.get() : long</t>
  </si>
  <si>
    <t>Member</t>
  </si>
  <si>
    <t>Simpply.Data (Debug)</t>
  </si>
  <si>
    <t>Set Up JIRA</t>
  </si>
  <si>
    <t>Simpply.Data</t>
  </si>
  <si>
    <t>Closed</t>
  </si>
  <si>
    <t>Distribution</t>
  </si>
  <si>
    <t>Michael Yeaple</t>
  </si>
  <si>
    <t>ItemAmount.set(long) : void</t>
  </si>
  <si>
    <t>Simpply</t>
  </si>
  <si>
    <t>Project Setup</t>
  </si>
  <si>
    <t>Member</t>
  </si>
  <si>
    <t>Simpply.Data (Debug)</t>
  </si>
  <si>
    <t>Simpply.Data</t>
  </si>
  <si>
    <t>Distribution</t>
  </si>
  <si>
    <t>Emails to customer</t>
  </si>
  <si>
    <t>ItemId.get() : long</t>
  </si>
  <si>
    <t>Closed</t>
  </si>
  <si>
    <t>Curtis Burtner</t>
  </si>
  <si>
    <t>Member</t>
  </si>
  <si>
    <t>Simpply.Data (Debug)</t>
  </si>
  <si>
    <t>Simpply</t>
  </si>
  <si>
    <t>Simpply.Data</t>
  </si>
  <si>
    <t>Process/Project Management Effort</t>
  </si>
  <si>
    <t>Distribution</t>
  </si>
  <si>
    <t>Curtis Burtner</t>
  </si>
  <si>
    <t>ItemId.set(long) : void</t>
  </si>
  <si>
    <t>Member</t>
  </si>
  <si>
    <t>Simpply.Data (Debug)</t>
  </si>
  <si>
    <t>Simpply.Data</t>
  </si>
  <si>
    <t>Distribution</t>
  </si>
  <si>
    <t>StoreId.get() : long</t>
  </si>
  <si>
    <t>Member</t>
  </si>
  <si>
    <t>Simpply.Data (Debug)</t>
  </si>
  <si>
    <t>Simpply.Data</t>
  </si>
  <si>
    <t>Distribution</t>
  </si>
  <si>
    <t>StoreId.set(long) : void</t>
  </si>
  <si>
    <t>Member</t>
  </si>
  <si>
    <t>Simpply.Data (Debug)</t>
  </si>
  <si>
    <t>Simpply.Data</t>
  </si>
  <si>
    <t>Distribution</t>
  </si>
  <si>
    <t>Type.get() : AlgorithmType</t>
  </si>
  <si>
    <t>Member</t>
  </si>
  <si>
    <t>Simpply.Data (Debug)</t>
  </si>
  <si>
    <t>Simpply.Data</t>
  </si>
  <si>
    <t>Distribution</t>
  </si>
  <si>
    <t>Type.set(AlgorithmType) : void</t>
  </si>
  <si>
    <t>Member</t>
  </si>
  <si>
    <t>Simpply.Data (Debug)</t>
  </si>
  <si>
    <t>Simpply.Data</t>
  </si>
  <si>
    <t>Example</t>
  </si>
  <si>
    <t>Example()</t>
  </si>
  <si>
    <t>Member</t>
  </si>
  <si>
    <t>Simpply.Data (Debug)</t>
  </si>
  <si>
    <t>Simpply.Data</t>
  </si>
  <si>
    <t>Example</t>
  </si>
  <si>
    <t>Id.get() : long</t>
  </si>
  <si>
    <t>Member</t>
  </si>
  <si>
    <t>Simpply.Data (Debug)</t>
  </si>
  <si>
    <t>Simpply.Data</t>
  </si>
  <si>
    <t>Example</t>
  </si>
  <si>
    <t>Id.set(long) : void</t>
  </si>
  <si>
    <t>Member</t>
  </si>
  <si>
    <t>Simpply.Data (Debug)</t>
  </si>
  <si>
    <t>Simpply.Data</t>
  </si>
  <si>
    <t>Item</t>
  </si>
  <si>
    <t>Description.get() : string</t>
  </si>
  <si>
    <t>Member</t>
  </si>
  <si>
    <t>Simpply.Data (Debug)</t>
  </si>
  <si>
    <t>Simpply.Data</t>
  </si>
  <si>
    <t>Item</t>
  </si>
  <si>
    <t>Description.set(string) : void</t>
  </si>
  <si>
    <t>Member</t>
  </si>
  <si>
    <t>Simpply.Data (Debug)</t>
  </si>
  <si>
    <t>Simpply.Data</t>
  </si>
  <si>
    <t>Item</t>
  </si>
  <si>
    <t>Id.get() : long</t>
  </si>
  <si>
    <t>Searched how to build enterprise software</t>
  </si>
  <si>
    <t>Closed</t>
  </si>
  <si>
    <t>Member</t>
  </si>
  <si>
    <t>Mustafa Al-Salihi</t>
  </si>
  <si>
    <t>Simpply.Data (Debug)</t>
  </si>
  <si>
    <t>Simpply.Data</t>
  </si>
  <si>
    <t>Item</t>
  </si>
  <si>
    <t>Id.set(long) : void</t>
  </si>
  <si>
    <t>Simpply</t>
  </si>
  <si>
    <t>Process/Project Management Effort</t>
  </si>
  <si>
    <t>Member</t>
  </si>
  <si>
    <t>Michael Yeaple</t>
  </si>
  <si>
    <t>Simpply.Data (Debug)</t>
  </si>
  <si>
    <t>Simpply.Data</t>
  </si>
  <si>
    <t>Item</t>
  </si>
  <si>
    <t>Item()</t>
  </si>
  <si>
    <t>Member</t>
  </si>
  <si>
    <t>Simpply.Data (Debug)</t>
  </si>
  <si>
    <t>Simpply.Data</t>
  </si>
  <si>
    <t>Item</t>
  </si>
  <si>
    <t>Name.get() : string</t>
  </si>
  <si>
    <t>Member</t>
  </si>
  <si>
    <t>Simpply.Data (Debug)</t>
  </si>
  <si>
    <t>Simpply.Data</t>
  </si>
  <si>
    <t>Item</t>
  </si>
  <si>
    <t>Name.set(string) : void</t>
  </si>
  <si>
    <t>Member</t>
  </si>
  <si>
    <t>Simpply.Data (Debug)</t>
  </si>
  <si>
    <t>Simpply.Data</t>
  </si>
  <si>
    <t>Item</t>
  </si>
  <si>
    <t>stores.get() : List&lt;Store&gt;</t>
  </si>
  <si>
    <t>Member</t>
  </si>
  <si>
    <t>Simpply.Data (Debug)</t>
  </si>
  <si>
    <t>Simpply.Data</t>
  </si>
  <si>
    <t>Item</t>
  </si>
  <si>
    <t>stores.set(List&lt;Store&gt;) : void</t>
  </si>
  <si>
    <t>Member</t>
  </si>
  <si>
    <t>Simpply.Data (Debug)</t>
  </si>
  <si>
    <t>Simpply.Data</t>
  </si>
  <si>
    <t>SalesInformation</t>
  </si>
  <si>
    <t>CalculatedInventory.get() : int</t>
  </si>
  <si>
    <t>Member</t>
  </si>
  <si>
    <t>Simpply.Data (Debug)</t>
  </si>
  <si>
    <t>Simpply.Data</t>
  </si>
  <si>
    <t>SalesInformation</t>
  </si>
  <si>
    <t>CalculatedInventory.set(int) : void</t>
  </si>
  <si>
    <t>Member</t>
  </si>
  <si>
    <t>Simpply.Data (Debug)</t>
  </si>
  <si>
    <t>Simpply.Data</t>
  </si>
  <si>
    <t>SalesInformation</t>
  </si>
  <si>
    <t>Id.get() : long</t>
  </si>
  <si>
    <t>Member</t>
  </si>
  <si>
    <t>Simpply.Data (Debug)</t>
  </si>
  <si>
    <t>Simpply.Data</t>
  </si>
  <si>
    <t>SalesInformation</t>
  </si>
  <si>
    <t>Id.set(long) : void</t>
  </si>
  <si>
    <t>Member</t>
  </si>
  <si>
    <t>Simpply.Data (Debug)</t>
  </si>
  <si>
    <t>Simpply.Data</t>
  </si>
  <si>
    <t>SalesInformation</t>
  </si>
  <si>
    <t>ItemId.get() : long</t>
  </si>
  <si>
    <t>Member</t>
  </si>
  <si>
    <t>Simpply.Data (Debug)</t>
  </si>
  <si>
    <t>Simpply.Data</t>
  </si>
  <si>
    <t>SalesInformation</t>
  </si>
  <si>
    <t>ItemId.set(long) : void</t>
  </si>
  <si>
    <t>Meeting</t>
  </si>
  <si>
    <t>Member</t>
  </si>
  <si>
    <t>Closed</t>
  </si>
  <si>
    <t>Simpply.Data (Debug)</t>
  </si>
  <si>
    <t>Curtis Burtner</t>
  </si>
  <si>
    <t>Simpply.Data</t>
  </si>
  <si>
    <t>SalesInformation</t>
  </si>
  <si>
    <t>LastYearsSales.get() : int</t>
  </si>
  <si>
    <t>Simpply</t>
  </si>
  <si>
    <t>Requirements Meeting</t>
  </si>
  <si>
    <t>Member</t>
  </si>
  <si>
    <t>Jeremy Shulman</t>
  </si>
  <si>
    <t>Simpply.Data (Debug)</t>
  </si>
  <si>
    <t>Simpply.Data</t>
  </si>
  <si>
    <t>SalesInformation</t>
  </si>
  <si>
    <t>LastYearsSales.set(int) : void</t>
  </si>
  <si>
    <t>Member</t>
  </si>
  <si>
    <t>Simpply.Data (Debug)</t>
  </si>
  <si>
    <t>Simpply.Data</t>
  </si>
  <si>
    <t>SalesInformation</t>
  </si>
  <si>
    <t>PercentageOfTotal.get() : double</t>
  </si>
  <si>
    <t>Member</t>
  </si>
  <si>
    <t>Simpply.Data (Debug)</t>
  </si>
  <si>
    <t>Simpply.Data</t>
  </si>
  <si>
    <t>SalesInformation</t>
  </si>
  <si>
    <t>PercentageOfTotal.set(double) : void</t>
  </si>
  <si>
    <t>Member</t>
  </si>
  <si>
    <t>Simpply.Data (Debug)</t>
  </si>
  <si>
    <t>Simpply.Data</t>
  </si>
  <si>
    <t>SalesInformation</t>
  </si>
  <si>
    <t>SalesInformation()</t>
  </si>
  <si>
    <t>Member</t>
  </si>
  <si>
    <t>Simpply.Data (Debug)</t>
  </si>
  <si>
    <t>Simpply.Data</t>
  </si>
  <si>
    <t>SalesInformation</t>
  </si>
  <si>
    <t>Sellthrough.get() : int</t>
  </si>
  <si>
    <t>Member</t>
  </si>
  <si>
    <t>Simpply.Data (Debug)</t>
  </si>
  <si>
    <t>Simpply.Data</t>
  </si>
  <si>
    <t>SalesInformation</t>
  </si>
  <si>
    <t>Sellthrough.set(int) : void</t>
  </si>
  <si>
    <t>Member</t>
  </si>
  <si>
    <t>Simpply.Data (Debug)</t>
  </si>
  <si>
    <t>Simpply.Data</t>
  </si>
  <si>
    <t>SalesInformation</t>
  </si>
  <si>
    <t>StoreId.get() : long</t>
  </si>
  <si>
    <t>Member</t>
  </si>
  <si>
    <t>Simpply.Data (Debug)</t>
  </si>
  <si>
    <t>Simpply.Data</t>
  </si>
  <si>
    <t>SalesInformation</t>
  </si>
  <si>
    <t>StoreId.set(long) : void</t>
  </si>
  <si>
    <t>End:</t>
  </si>
  <si>
    <t>Member</t>
  </si>
  <si>
    <t>&lt;12/12/2014</t>
  </si>
  <si>
    <t>Simpply.Data (Debug)</t>
  </si>
  <si>
    <t>&lt;12/04/2014</t>
  </si>
  <si>
    <t>&lt;11/28/2014</t>
  </si>
  <si>
    <t>Simpply.Data</t>
  </si>
  <si>
    <t>&lt;11/21/2014</t>
  </si>
  <si>
    <t>SalesInformation</t>
  </si>
  <si>
    <t>&lt;12/12/2014</t>
  </si>
  <si>
    <t>UnitsReceived.get() : int</t>
  </si>
  <si>
    <t>&lt;11/14/2014</t>
  </si>
  <si>
    <t>&lt;10/14/2014</t>
  </si>
  <si>
    <t>Task</t>
  </si>
  <si>
    <t>Member</t>
  </si>
  <si>
    <t>Team Self-Assessment</t>
  </si>
  <si>
    <t>Simpply.Data (Debug)</t>
  </si>
  <si>
    <t>Closed</t>
  </si>
  <si>
    <t>Simpply.Data</t>
  </si>
  <si>
    <t>Michael Yeaple</t>
  </si>
  <si>
    <t>SalesInformation</t>
  </si>
  <si>
    <t>UnitsReceived.set(int) : void</t>
  </si>
  <si>
    <t>Simpply</t>
  </si>
  <si>
    <t>Member</t>
  </si>
  <si>
    <t>Academic Work Meeting</t>
  </si>
  <si>
    <t>Simpply.Data (Debug)</t>
  </si>
  <si>
    <t>Total:</t>
  </si>
  <si>
    <t>Simpply.Data</t>
  </si>
  <si>
    <t>SalesInformation</t>
  </si>
  <si>
    <t>UnitsSold.get() : int</t>
  </si>
  <si>
    <t>Meeting</t>
  </si>
  <si>
    <t>Closed</t>
  </si>
  <si>
    <t>Michael Yeaple</t>
  </si>
  <si>
    <t>Member</t>
  </si>
  <si>
    <t>Simpply.Data (Debug)</t>
  </si>
  <si>
    <t>Simpply.Data</t>
  </si>
  <si>
    <t>Simpply</t>
  </si>
  <si>
    <t>SalesInformation</t>
  </si>
  <si>
    <t>Requirements Meeting</t>
  </si>
  <si>
    <t>UnitsSold.set(int) : void</t>
  </si>
  <si>
    <t>Mustafa Al-Salihi</t>
  </si>
  <si>
    <t>Member</t>
  </si>
  <si>
    <t>Simpply.Data (Debug)</t>
  </si>
  <si>
    <t>Simpply.Data</t>
  </si>
  <si>
    <t>Store</t>
  </si>
  <si>
    <t>Distribution.get() : Distribution</t>
  </si>
  <si>
    <t>Member</t>
  </si>
  <si>
    <t>Simpply.Data (Debug)</t>
  </si>
  <si>
    <t>Simpply.Data</t>
  </si>
  <si>
    <t>Store</t>
  </si>
  <si>
    <t>Distribution.set(Distribution) : void</t>
  </si>
  <si>
    <t>Member</t>
  </si>
  <si>
    <t>Simpply.Data (Debug)</t>
  </si>
  <si>
    <t>Simpply.Data</t>
  </si>
  <si>
    <t>Store</t>
  </si>
  <si>
    <t>Id.get() : long</t>
  </si>
  <si>
    <t>Member</t>
  </si>
  <si>
    <t>Simpply.Data (Debug)</t>
  </si>
  <si>
    <t>Simpply.Data</t>
  </si>
  <si>
    <t>Store</t>
  </si>
  <si>
    <t>Id.set(long) : void</t>
  </si>
  <si>
    <t>Member</t>
  </si>
  <si>
    <t>Simpply.Data (Debug)</t>
  </si>
  <si>
    <t>Simpply.Data</t>
  </si>
  <si>
    <t>Store</t>
  </si>
  <si>
    <t>Name.get() : string</t>
  </si>
  <si>
    <t>Member</t>
  </si>
  <si>
    <t>Simpply.Data (Debug)</t>
  </si>
  <si>
    <t>Simpply.Data</t>
  </si>
  <si>
    <t>Store</t>
  </si>
  <si>
    <t>Name.set(string) : void</t>
  </si>
  <si>
    <t>Member</t>
  </si>
  <si>
    <t>Simpply.Data (Debug)</t>
  </si>
  <si>
    <t>Simpply.Data</t>
  </si>
  <si>
    <t>Store</t>
  </si>
  <si>
    <t>Sales.get() : SalesInformation</t>
  </si>
  <si>
    <t>Member</t>
  </si>
  <si>
    <t>Simpply.Data (Debug)</t>
  </si>
  <si>
    <t>Simpply.Data</t>
  </si>
  <si>
    <t>Store</t>
  </si>
  <si>
    <t>Sales.set(SalesInformation) : void</t>
  </si>
  <si>
    <t>Member</t>
  </si>
  <si>
    <t>Simpply.Data (Debug)</t>
  </si>
  <si>
    <t>Simpply.Data</t>
  </si>
  <si>
    <t>Store</t>
  </si>
  <si>
    <t>Segmentation.get() : string</t>
  </si>
  <si>
    <t>Member</t>
  </si>
  <si>
    <t>Simpply.Data (Debug)</t>
  </si>
  <si>
    <t>Simpply.Data</t>
  </si>
  <si>
    <t>Store</t>
  </si>
  <si>
    <t>Segmentation.set(string) : void</t>
  </si>
  <si>
    <t>Member</t>
  </si>
  <si>
    <t>Simpply.Data (Debug)</t>
  </si>
  <si>
    <t>Simpply.Data</t>
  </si>
  <si>
    <t>Store</t>
  </si>
  <si>
    <t>Store()</t>
  </si>
  <si>
    <t>Meeting</t>
  </si>
  <si>
    <t>Closed</t>
  </si>
  <si>
    <t>Jeremy Shulman</t>
  </si>
  <si>
    <t>Simpply</t>
  </si>
  <si>
    <t>Requirements Meeting</t>
  </si>
  <si>
    <t>Meeting</t>
  </si>
  <si>
    <t>Member</t>
  </si>
  <si>
    <t>Closed</t>
  </si>
  <si>
    <t>Simpply.Data (Debug)</t>
  </si>
  <si>
    <t>Mustafa Al-Salihi</t>
  </si>
  <si>
    <t>Simpply.Data.Account</t>
  </si>
  <si>
    <t>ColumnPreference</t>
  </si>
  <si>
    <t>Column.get() : string</t>
  </si>
  <si>
    <t>Simpply</t>
  </si>
  <si>
    <t>Requirements Meeting</t>
  </si>
  <si>
    <t>Meeting</t>
  </si>
  <si>
    <t>Member</t>
  </si>
  <si>
    <t>Closed</t>
  </si>
  <si>
    <t>Simpply.Data (Debug)</t>
  </si>
  <si>
    <t>Michael Yeaple</t>
  </si>
  <si>
    <t>Simpply.Data.Account</t>
  </si>
  <si>
    <t>ColumnPreference</t>
  </si>
  <si>
    <t>Column.set(string) : void</t>
  </si>
  <si>
    <t>Simpply</t>
  </si>
  <si>
    <t>Requirements Meeting</t>
  </si>
  <si>
    <t>Meeting</t>
  </si>
  <si>
    <t>Member</t>
  </si>
  <si>
    <t>Closed</t>
  </si>
  <si>
    <t>Simpply.Data (Debug)</t>
  </si>
  <si>
    <t>Curtis Burtner</t>
  </si>
  <si>
    <t>Simpply.Data.Account</t>
  </si>
  <si>
    <t>ColumnPreference</t>
  </si>
  <si>
    <t>ColumnPreference()</t>
  </si>
  <si>
    <t>Simpply</t>
  </si>
  <si>
    <t>Requirements Meeting</t>
  </si>
  <si>
    <t>Meeting</t>
  </si>
  <si>
    <t>Member</t>
  </si>
  <si>
    <t>Closed</t>
  </si>
  <si>
    <t>Simpply.Data (Debug)</t>
  </si>
  <si>
    <t>Mustafa Al-Salihi</t>
  </si>
  <si>
    <t>Simpply.Data.Account</t>
  </si>
  <si>
    <t>ColumnPreference</t>
  </si>
  <si>
    <t>Controller.get() : string</t>
  </si>
  <si>
    <t>Simpply</t>
  </si>
  <si>
    <t>Requirements Meeting</t>
  </si>
  <si>
    <t>Meeting</t>
  </si>
  <si>
    <t>Closed</t>
  </si>
  <si>
    <t>Member</t>
  </si>
  <si>
    <t>Jeremy Shulman</t>
  </si>
  <si>
    <t>Simpply.Data (Debug)</t>
  </si>
  <si>
    <t>Simpply.Data.Account</t>
  </si>
  <si>
    <t>ColumnPreference</t>
  </si>
  <si>
    <t>Simpply</t>
  </si>
  <si>
    <t>Controller.set(string) : void</t>
  </si>
  <si>
    <t>Requirements Meeting</t>
  </si>
  <si>
    <t>Meeting</t>
  </si>
  <si>
    <t>Closed</t>
  </si>
  <si>
    <t>Michael Yeaple</t>
  </si>
  <si>
    <t>Simpply</t>
  </si>
  <si>
    <t>Requirements Meeting</t>
  </si>
  <si>
    <t>Member</t>
  </si>
  <si>
    <t>Simpply.Data (Debug)</t>
  </si>
  <si>
    <t>Meeting</t>
  </si>
  <si>
    <t>Simpply.Data.Account</t>
  </si>
  <si>
    <t>Closed</t>
  </si>
  <si>
    <t>ColumnPreference</t>
  </si>
  <si>
    <t>Curtis Burtner</t>
  </si>
  <si>
    <t>ControllerAction.get() : string</t>
  </si>
  <si>
    <t>Simpply</t>
  </si>
  <si>
    <t>Requirements Meeting</t>
  </si>
  <si>
    <t>Tags</t>
  </si>
  <si>
    <t>Member</t>
  </si>
  <si>
    <t>Simpply.Data (Debug)</t>
  </si>
  <si>
    <t>Simpply.Data.Account</t>
  </si>
  <si>
    <t>ColumnPreference</t>
  </si>
  <si>
    <t>ControllerAction.set(string) : void</t>
  </si>
  <si>
    <t>Member</t>
  </si>
  <si>
    <t>Simpply.Data (Debug)</t>
  </si>
  <si>
    <t>Simpply.Data.Account</t>
  </si>
  <si>
    <t>ColumnPreference</t>
  </si>
  <si>
    <t>Id.get() : long?</t>
  </si>
  <si>
    <t>Member</t>
  </si>
  <si>
    <t>Simpply.Data (Debug)</t>
  </si>
  <si>
    <t>Simpply.Data.Account</t>
  </si>
  <si>
    <t>ColumnPreference</t>
  </si>
  <si>
    <t>Total</t>
  </si>
  <si>
    <t>Id.set(long?) : void</t>
  </si>
  <si>
    <t>Curtis Butner</t>
  </si>
  <si>
    <t>Jeremy Shulman</t>
  </si>
  <si>
    <t>Michael Yeaple</t>
  </si>
  <si>
    <t>Mustafa Al-Salihi</t>
  </si>
  <si>
    <t>Member</t>
  </si>
  <si>
    <t>Meeting</t>
  </si>
  <si>
    <t>Simpply.Data (Debug)</t>
  </si>
  <si>
    <t>Closed</t>
  </si>
  <si>
    <t>Simpply.Data.Account</t>
  </si>
  <si>
    <t>Mustafa Al-Salihi</t>
  </si>
  <si>
    <t>ColumnPreference</t>
  </si>
  <si>
    <t>Order.get() : int</t>
  </si>
  <si>
    <t>Simpply</t>
  </si>
  <si>
    <t>Requirements Meeting</t>
  </si>
  <si>
    <t>Member</t>
  </si>
  <si>
    <t>Academic Work Effort</t>
  </si>
  <si>
    <t>Simpply.Data (Debug)</t>
  </si>
  <si>
    <t>Simpply.Data.Account</t>
  </si>
  <si>
    <t>ColumnPreference</t>
  </si>
  <si>
    <t>Order.set(int) : void</t>
  </si>
  <si>
    <t>Member</t>
  </si>
  <si>
    <t>Simpply.Data (Debug)</t>
  </si>
  <si>
    <t>Simpply.Data.Account</t>
  </si>
  <si>
    <t>ColumnPreference</t>
  </si>
  <si>
    <t>ShowColumn.get() : bool</t>
  </si>
  <si>
    <t>Member</t>
  </si>
  <si>
    <t>Simpply.Data (Debug)</t>
  </si>
  <si>
    <t>Simpply.Data.Account</t>
  </si>
  <si>
    <t>ColumnPreference</t>
  </si>
  <si>
    <t>ShowColumn.set(bool) : void</t>
  </si>
  <si>
    <t>Meeting</t>
  </si>
  <si>
    <t>Closed</t>
  </si>
  <si>
    <t>Member</t>
  </si>
  <si>
    <t>Jeremy Shulman</t>
  </si>
  <si>
    <t>Simpply.Data (Debug)</t>
  </si>
  <si>
    <t>Simpply.Data.Account</t>
  </si>
  <si>
    <t>ColumnPreference</t>
  </si>
  <si>
    <t>Table.get() : string</t>
  </si>
  <si>
    <t>Simpply</t>
  </si>
  <si>
    <t>Requirements Meeting</t>
  </si>
  <si>
    <t>Academic Work Meeting</t>
  </si>
  <si>
    <t>Member</t>
  </si>
  <si>
    <t>Simpply.Data (Debug)</t>
  </si>
  <si>
    <t>Simpply.Data.Account</t>
  </si>
  <si>
    <t>ColumnPreference</t>
  </si>
  <si>
    <t>Table.set(string) : void</t>
  </si>
  <si>
    <t>Member</t>
  </si>
  <si>
    <t>Simpply.Data.Access (Debug)</t>
  </si>
  <si>
    <t>Simpply.Data.Access</t>
  </si>
  <si>
    <t>AccessModule</t>
  </si>
  <si>
    <t>AccessModule()</t>
  </si>
  <si>
    <t>Member</t>
  </si>
  <si>
    <t>Simpply.Data.Access (Debug)</t>
  </si>
  <si>
    <t>Simpply.Data.Access</t>
  </si>
  <si>
    <t>AccessModule</t>
  </si>
  <si>
    <t>Project schedule </t>
  </si>
  <si>
    <t>Load(ContainerBuilder) : void</t>
  </si>
  <si>
    <t>Closed</t>
  </si>
  <si>
    <t>Mustafa Al-Salihi</t>
  </si>
  <si>
    <t>Member</t>
  </si>
  <si>
    <t>Simpply.Data.Access (Debug)</t>
  </si>
  <si>
    <t>Simpply.Data.Access.Contracts</t>
  </si>
  <si>
    <t>Simpply</t>
  </si>
  <si>
    <t>IColumnPreferenceProvider</t>
  </si>
  <si>
    <t>Process/Project Management Effort</t>
  </si>
  <si>
    <t>Get(string, string, string) : List&lt;ColumnPreference&gt;</t>
  </si>
  <si>
    <t>Bugs</t>
  </si>
  <si>
    <t>Member</t>
  </si>
  <si>
    <t>Simpply.Data.Access (Debug)</t>
  </si>
  <si>
    <t>Simpply.Data.Access.Contracts</t>
  </si>
  <si>
    <t>IColumnPreferenceProvider</t>
  </si>
  <si>
    <t>Save(List&lt;ColumnPreference&gt;) : void</t>
  </si>
  <si>
    <t>Member</t>
  </si>
  <si>
    <t>Simpply.Data.Access (Debug)</t>
  </si>
  <si>
    <t>Simpply.Data.Access.Contracts</t>
  </si>
  <si>
    <t>IDistributionProvider</t>
  </si>
  <si>
    <t>Get(long) : List&lt;Distribution&gt;</t>
  </si>
  <si>
    <t>Member</t>
  </si>
  <si>
    <t>Simpply.Data.Access (Debug)</t>
  </si>
  <si>
    <t>Simpply.Data.Access.Contracts</t>
  </si>
  <si>
    <t>IItemProvider</t>
  </si>
  <si>
    <t>Get(long) : Item</t>
  </si>
  <si>
    <t>Work on team website and time tracking sheet</t>
  </si>
  <si>
    <t>Closed</t>
  </si>
  <si>
    <t>Jeremy Shulman</t>
  </si>
  <si>
    <t>Member</t>
  </si>
  <si>
    <t>Simpply.Data.Access (Debug)</t>
  </si>
  <si>
    <t>Simpply.Data.Access.Contracts</t>
  </si>
  <si>
    <t>IItemProvider</t>
  </si>
  <si>
    <t>Simpply</t>
  </si>
  <si>
    <t>Get(string, bool) : List&lt;Item&gt;</t>
  </si>
  <si>
    <t>Process/Project Management Effort</t>
  </si>
  <si>
    <t>Code/Design Review</t>
  </si>
  <si>
    <t>Member</t>
  </si>
  <si>
    <t>Simpply.Data.Access (Debug)</t>
  </si>
  <si>
    <t>Simpply.Data.Access.Contracts</t>
  </si>
  <si>
    <t>IItemProvider</t>
  </si>
  <si>
    <t>GetDapper(long?, string, string, bool?) : List&lt;Item&gt;</t>
  </si>
  <si>
    <t>Task</t>
  </si>
  <si>
    <t>Member</t>
  </si>
  <si>
    <t>Team Self-Assessment</t>
  </si>
  <si>
    <t>Simpply.Data.Access (Debug)</t>
  </si>
  <si>
    <t>Closed</t>
  </si>
  <si>
    <t>Simpply.Data.Access.Contracts</t>
  </si>
  <si>
    <t>Mustafa Al-Salihi</t>
  </si>
  <si>
    <t>IItemProvider</t>
  </si>
  <si>
    <t>GetDetailsDapper(long) : Item</t>
  </si>
  <si>
    <t>Set Up &amp; Fill Out Time Tracking</t>
  </si>
  <si>
    <t>Simpply</t>
  </si>
  <si>
    <t>Member</t>
  </si>
  <si>
    <t>Closed</t>
  </si>
  <si>
    <t>Simpply.Data.Access (Debug)</t>
  </si>
  <si>
    <t>Academic Work Meeting</t>
  </si>
  <si>
    <t>Michael Yeaple</t>
  </si>
  <si>
    <t>Simpply.Data.Access.Contracts</t>
  </si>
  <si>
    <t>Estimated Hours:</t>
  </si>
  <si>
    <t>IItemProvider</t>
  </si>
  <si>
    <t>Save(Item) : void</t>
  </si>
  <si>
    <t>Simpply</t>
  </si>
  <si>
    <t>Process/Project Management Effort</t>
  </si>
  <si>
    <t>Design Effort</t>
  </si>
  <si>
    <t>Member</t>
  </si>
  <si>
    <t>Simpply.Data.Access (Debug)</t>
  </si>
  <si>
    <t>Simpply.Data.Access.Contracts</t>
  </si>
  <si>
    <t>IItemProvider</t>
  </si>
  <si>
    <t>Save(List&lt;Item&gt;) : void</t>
  </si>
  <si>
    <t>Member</t>
  </si>
  <si>
    <t>Simpply.Data.Access (Debug)</t>
  </si>
  <si>
    <t>Simpply.Data.Access.Contracts</t>
  </si>
  <si>
    <t>ISalesInformationProvider</t>
  </si>
  <si>
    <t>Get() : List&lt;SalesInformation&gt;</t>
  </si>
  <si>
    <t>Member</t>
  </si>
  <si>
    <t>Simpply.Data.Access (Debug)</t>
  </si>
  <si>
    <t>Emails to customer</t>
  </si>
  <si>
    <t>Simpply.Data.Access.Contracts</t>
  </si>
  <si>
    <t>Closed</t>
  </si>
  <si>
    <t>ISalesInformationProvider</t>
  </si>
  <si>
    <t>Curtis Burtner</t>
  </si>
  <si>
    <t>Get(long, long) : SalesInformation</t>
  </si>
  <si>
    <t>Simpply</t>
  </si>
  <si>
    <t>Process/Project Management Effort</t>
  </si>
  <si>
    <t>Design Meeting</t>
  </si>
  <si>
    <t>Member</t>
  </si>
  <si>
    <t>Simpply.Data.Access (Debug)</t>
  </si>
  <si>
    <t>Simpply.Data.Access.Contracts</t>
  </si>
  <si>
    <t>IStoreProvider</t>
  </si>
  <si>
    <t>Get() : List&lt;Store&gt;</t>
  </si>
  <si>
    <t>Member</t>
  </si>
  <si>
    <t>Simpply.Data.Access (Debug)</t>
  </si>
  <si>
    <t>Simpply.Data.Access.Contracts</t>
  </si>
  <si>
    <t>IStoreProvider</t>
  </si>
  <si>
    <t>Get(long) : Store</t>
  </si>
  <si>
    <t>Member</t>
  </si>
  <si>
    <t>Simpply.Data.Access (Debug)</t>
  </si>
  <si>
    <t>Simpply.Data.Access.Implementation</t>
  </si>
  <si>
    <t>BaseProvider</t>
  </si>
  <si>
    <t>BaseProvider()</t>
  </si>
  <si>
    <t>Member</t>
  </si>
  <si>
    <t>Simpply.Data.Access (Debug)</t>
  </si>
  <si>
    <t>Simpply.Data.Access.Implementation</t>
  </si>
  <si>
    <t>BaseProvider</t>
  </si>
  <si>
    <t>connectionString.get() : string</t>
  </si>
  <si>
    <t>Member</t>
  </si>
  <si>
    <t>Simpply.Data.Access (Debug)</t>
  </si>
  <si>
    <t>Simpply.Data.Access.Implementation</t>
  </si>
  <si>
    <t>BaseProvider</t>
  </si>
  <si>
    <t>connectionString.set(string) : void</t>
  </si>
  <si>
    <t>Member</t>
  </si>
  <si>
    <t>Simpply.Data.Access (Debug)</t>
  </si>
  <si>
    <t>Simpply.Data.Access.Implementation</t>
  </si>
  <si>
    <t>ColumnPreferenceProvider</t>
  </si>
  <si>
    <t>ColumnPreferenceProvider()</t>
  </si>
  <si>
    <t>Member</t>
  </si>
  <si>
    <t>Simpply.Data.Access (Debug)</t>
  </si>
  <si>
    <t>Simpply.Data.Access.Implementation</t>
  </si>
  <si>
    <t>ColumnPreferenceProvider</t>
  </si>
  <si>
    <t>Get(string, string, string) : List&lt;ColumnPreference&gt;</t>
  </si>
  <si>
    <t>Member</t>
  </si>
  <si>
    <t>Simpply.Data.Access (Debug)</t>
  </si>
  <si>
    <t>Simpply.Data.Access.Implementation</t>
  </si>
  <si>
    <t>ColumnPreferenceProvider</t>
  </si>
  <si>
    <t>Save(List&lt;ColumnPreference&gt;) : void</t>
  </si>
  <si>
    <t>Member</t>
  </si>
  <si>
    <t>Simpply.Data.Access (Debug)</t>
  </si>
  <si>
    <t>Simpply.Data.Access.Implementation</t>
  </si>
  <si>
    <t>DistributionProvider</t>
  </si>
  <si>
    <t>DistributionProvider()</t>
  </si>
  <si>
    <t>Member</t>
  </si>
  <si>
    <t>Simpply.Data.Access (Debug)</t>
  </si>
  <si>
    <t>Simpply.Data.Access.Implementation</t>
  </si>
  <si>
    <t>DistributionProvider</t>
  </si>
  <si>
    <t>Get(long) : List&lt;Distribution&gt;</t>
  </si>
  <si>
    <t>Member</t>
  </si>
  <si>
    <t>Simpply.Data.Access (Debug)</t>
  </si>
  <si>
    <t>Simpply.Data.Access.Implementation</t>
  </si>
  <si>
    <t>ExampleProvider</t>
  </si>
  <si>
    <t>ExampleProvider()</t>
  </si>
  <si>
    <t>Member</t>
  </si>
  <si>
    <t>Simpply.Data.Access (Debug)</t>
  </si>
  <si>
    <t>Simpply.Data.Access.Implementation</t>
  </si>
  <si>
    <t>ExampleProvider</t>
  </si>
  <si>
    <t>SelectExample(int) : Example</t>
  </si>
  <si>
    <t>Member</t>
  </si>
  <si>
    <t>Simpply.Data.Access (Debug)</t>
  </si>
  <si>
    <t>Simpply.Data.Access.Implementation</t>
  </si>
  <si>
    <t>ItemProvider</t>
  </si>
  <si>
    <t>Get(long) : Item</t>
  </si>
  <si>
    <t>Member</t>
  </si>
  <si>
    <t>Simpply.Data.Access (Debug)</t>
  </si>
  <si>
    <t>Simpply.Data.Access.Implementation</t>
  </si>
  <si>
    <t>ItemProvider</t>
  </si>
  <si>
    <t>Get(string, bool) : List&lt;Item&gt;</t>
  </si>
  <si>
    <t>Meeting</t>
  </si>
  <si>
    <t>Member</t>
  </si>
  <si>
    <t>Closed</t>
  </si>
  <si>
    <t>Simpply.Data.Access (Debug)</t>
  </si>
  <si>
    <t>Curtis Burtner</t>
  </si>
  <si>
    <t>Simpply.Data.Access.Implementation</t>
  </si>
  <si>
    <t>ItemProvider</t>
  </si>
  <si>
    <t>GetDapper(long?, string, string, bool?) : List&lt;Item&gt;</t>
  </si>
  <si>
    <t>Simpply</t>
  </si>
  <si>
    <t>Requirements Meeting</t>
  </si>
  <si>
    <t>Implementation</t>
  </si>
  <si>
    <t>Member</t>
  </si>
  <si>
    <t>Simpply.Data.Access (Debug)</t>
  </si>
  <si>
    <t>Simpply.Data.Access.Implementation</t>
  </si>
  <si>
    <t>ItemProvider</t>
  </si>
  <si>
    <t>GetDetailsDapper(long) : Item</t>
  </si>
  <si>
    <t>Member</t>
  </si>
  <si>
    <t>Simpply.Data.Access (Debug)</t>
  </si>
  <si>
    <t>Simpply.Data.Access.Implementation</t>
  </si>
  <si>
    <t>ItemProvider</t>
  </si>
  <si>
    <t>ItemProvider()</t>
  </si>
  <si>
    <t>Member</t>
  </si>
  <si>
    <t>Simpply.Data.Access (Debug)</t>
  </si>
  <si>
    <t>Simpply.Data.Access.Implementation</t>
  </si>
  <si>
    <t>ItemProvider</t>
  </si>
  <si>
    <t>Save(Item) : void</t>
  </si>
  <si>
    <t>Member</t>
  </si>
  <si>
    <t>Simpply.Data.Access (Debug)</t>
  </si>
  <si>
    <t>Simpply.Data.Access.Implementation</t>
  </si>
  <si>
    <t>ItemProvider</t>
  </si>
  <si>
    <t>Save(List&lt;Item&gt;) : void</t>
  </si>
  <si>
    <t>Member</t>
  </si>
  <si>
    <t>Simpply.Data.Access (Debug)</t>
  </si>
  <si>
    <t>Simpply.Data.Access.Implementation</t>
  </si>
  <si>
    <t>SalesInformationProvider</t>
  </si>
  <si>
    <t>Get() : List&lt;SalesInformation&gt;</t>
  </si>
  <si>
    <t>Member</t>
  </si>
  <si>
    <t>Simpply.Data.Access (Debug)</t>
  </si>
  <si>
    <t>Simpply.Data.Access.Implementation</t>
  </si>
  <si>
    <t>SalesInformationProvider</t>
  </si>
  <si>
    <t>Get(long, long) : SalesInformation</t>
  </si>
  <si>
    <t>Member</t>
  </si>
  <si>
    <t>Simpply.Data.Access (Debug)</t>
  </si>
  <si>
    <t>Simpply.Data.Access.Implementation</t>
  </si>
  <si>
    <t>SalesInformationProvider</t>
  </si>
  <si>
    <t>SalesInformationProvider()</t>
  </si>
  <si>
    <t>Member</t>
  </si>
  <si>
    <t>Simpply.Data.Access (Debug)</t>
  </si>
  <si>
    <t>Simpply.Data.Access.Implementation</t>
  </si>
  <si>
    <t>StoreProvider</t>
  </si>
  <si>
    <t>Get() : List&lt;Store&gt;</t>
  </si>
  <si>
    <t>Member</t>
  </si>
  <si>
    <t>Simpply.Data.Access (Debug)</t>
  </si>
  <si>
    <t>Simpply.Data.Access.Implementation</t>
  </si>
  <si>
    <t>Meeting</t>
  </si>
  <si>
    <t>StoreProvider</t>
  </si>
  <si>
    <t>Closed</t>
  </si>
  <si>
    <t>Get(long) : Store</t>
  </si>
  <si>
    <t>Michael Yeaple</t>
  </si>
  <si>
    <t>Member</t>
  </si>
  <si>
    <t>Simpply</t>
  </si>
  <si>
    <t>Simpply.Data.Access (Debug)</t>
  </si>
  <si>
    <t>Requirements Meeting</t>
  </si>
  <si>
    <t>Simpply.Data.Access.Implementation</t>
  </si>
  <si>
    <t>Planning Meeting</t>
  </si>
  <si>
    <t>StoreProvider</t>
  </si>
  <si>
    <t>StoreProvider()</t>
  </si>
  <si>
    <t>Member</t>
  </si>
  <si>
    <t>Simpply.Engine (Debug)</t>
  </si>
  <si>
    <t>Simpply.Engine</t>
  </si>
  <si>
    <t>BundleConfig</t>
  </si>
  <si>
    <t>BundleConfig()</t>
  </si>
  <si>
    <t>Member</t>
  </si>
  <si>
    <t>Simpply.Engine (Debug)</t>
  </si>
  <si>
    <t>Simpply.Engine</t>
  </si>
  <si>
    <t>BundleConfig</t>
  </si>
  <si>
    <t>RegisterBundles(BundleCollection) : void</t>
  </si>
  <si>
    <t>Member</t>
  </si>
  <si>
    <t>Simpply.Engine (Debug)</t>
  </si>
  <si>
    <t>Simpply.Engine</t>
  </si>
  <si>
    <t>FilterConfig</t>
  </si>
  <si>
    <t>FilterConfig()</t>
  </si>
  <si>
    <t>Member</t>
  </si>
  <si>
    <t>Simpply.Engine (Debug)</t>
  </si>
  <si>
    <t>Simpply.Engine</t>
  </si>
  <si>
    <t>FilterConfig</t>
  </si>
  <si>
    <t>RegisterGlobalFilters(GlobalFilterCollection) : void</t>
  </si>
  <si>
    <t>Task</t>
  </si>
  <si>
    <t>Team Self-Assessment</t>
  </si>
  <si>
    <t>Member</t>
  </si>
  <si>
    <t>Closed</t>
  </si>
  <si>
    <t>Simpply.Engine (Debug)</t>
  </si>
  <si>
    <t>Jeremy Shulman</t>
  </si>
  <si>
    <t>Simpply.Engine</t>
  </si>
  <si>
    <t>RouteConfig</t>
  </si>
  <si>
    <t>RegisterRoutes(RouteCollection) : void</t>
  </si>
  <si>
    <t>Simpply</t>
  </si>
  <si>
    <t>Academic Work Meeting</t>
  </si>
  <si>
    <t>Member</t>
  </si>
  <si>
    <t>Simpply.Engine (Debug)</t>
  </si>
  <si>
    <t>Simpply.Engine</t>
  </si>
  <si>
    <t>Task</t>
  </si>
  <si>
    <t>RouteConfig</t>
  </si>
  <si>
    <t>Team Self-Assessment</t>
  </si>
  <si>
    <t>RouteConfig()</t>
  </si>
  <si>
    <t>Closed</t>
  </si>
  <si>
    <t>Curtis Burtner</t>
  </si>
  <si>
    <t>Member</t>
  </si>
  <si>
    <t>Simpply.Engine (Debug)</t>
  </si>
  <si>
    <t>Simpply</t>
  </si>
  <si>
    <t>Simpply.Engine</t>
  </si>
  <si>
    <t>Academic Work Meeting</t>
  </si>
  <si>
    <t>WebApiApplication</t>
  </si>
  <si>
    <t>Curtis Burtner</t>
  </si>
  <si>
    <t>Application_Start() : void</t>
  </si>
  <si>
    <t>Member</t>
  </si>
  <si>
    <t>Simpply.Engine (Debug)</t>
  </si>
  <si>
    <t>Simpply.Engine</t>
  </si>
  <si>
    <t>WebApiApplication</t>
  </si>
  <si>
    <t>WebApiApplication()</t>
  </si>
  <si>
    <t>Member</t>
  </si>
  <si>
    <t>Simpply.Engine (Debug)</t>
  </si>
  <si>
    <t>Simpply.Engine</t>
  </si>
  <si>
    <t>WebApiConfig</t>
  </si>
  <si>
    <t>Register(HttpConfiguration) : void</t>
  </si>
  <si>
    <t>Member</t>
  </si>
  <si>
    <t>Meeting</t>
  </si>
  <si>
    <t>Simpply.Engine (Debug)</t>
  </si>
  <si>
    <t>Closed</t>
  </si>
  <si>
    <t>Simpply.Engine.Controllers</t>
  </si>
  <si>
    <t>Jeremy Shulman</t>
  </si>
  <si>
    <t>HomeController</t>
  </si>
  <si>
    <t>HomeController()</t>
  </si>
  <si>
    <t>Simpply</t>
  </si>
  <si>
    <t>Requirements Meeting</t>
  </si>
  <si>
    <t>Process/Project Management Effort</t>
  </si>
  <si>
    <t>Member</t>
  </si>
  <si>
    <t>Simpply.Engine (Debug)</t>
  </si>
  <si>
    <t>Simpply.Engine.Controllers</t>
  </si>
  <si>
    <t>HomeController</t>
  </si>
  <si>
    <t>Index() : ActionResult</t>
  </si>
  <si>
    <t>Member</t>
  </si>
  <si>
    <t>Simpply.Engine (Debug)</t>
  </si>
  <si>
    <t>Simpply.Engine.Controllers</t>
  </si>
  <si>
    <t>JobsController</t>
  </si>
  <si>
    <t>Get() : string</t>
  </si>
  <si>
    <t>Member</t>
  </si>
  <si>
    <t>Simpply.Engine (Debug)</t>
  </si>
  <si>
    <t>Simpply.Engine.Controllers</t>
  </si>
  <si>
    <t>JobsController</t>
  </si>
  <si>
    <t>JobsController()</t>
  </si>
  <si>
    <t>Member</t>
  </si>
  <si>
    <t>Simpply.Engine (Debug)</t>
  </si>
  <si>
    <t>Simpply.Engine.Controllers</t>
  </si>
  <si>
    <t>JobsController</t>
  </si>
  <si>
    <t>Post(JobRequest) : object</t>
  </si>
  <si>
    <t>Member</t>
  </si>
  <si>
    <t>Simpply.Engine (Debug)</t>
  </si>
  <si>
    <t>Simpply.Engine.Jobs</t>
  </si>
  <si>
    <t>Meeting</t>
  </si>
  <si>
    <t>Closed</t>
  </si>
  <si>
    <t>Mustafa Al-Salihi</t>
  </si>
  <si>
    <t>Simpply</t>
  </si>
  <si>
    <t>Requirements Meeting</t>
  </si>
  <si>
    <t>Process/Project Management Meeting</t>
  </si>
  <si>
    <t>BaseJob</t>
  </si>
  <si>
    <t>BaseJob()</t>
  </si>
  <si>
    <t>Member</t>
  </si>
  <si>
    <t>Simpply.Engine (Debug)</t>
  </si>
  <si>
    <t>Simpply.Engine.Jobs</t>
  </si>
  <si>
    <t>BaseJob</t>
  </si>
  <si>
    <t>BaseJob(string)</t>
  </si>
  <si>
    <t>Member</t>
  </si>
  <si>
    <t>Simpply.Engine (Debug)</t>
  </si>
  <si>
    <t>Simpply.Engine.Jobs</t>
  </si>
  <si>
    <t>BaseJob</t>
  </si>
  <si>
    <t>Execute() : bool</t>
  </si>
  <si>
    <t>Member</t>
  </si>
  <si>
    <t>Simpply.Engine (Debug)</t>
  </si>
  <si>
    <t>Simpply.Engine.Jobs</t>
  </si>
  <si>
    <t>Setup project plan template</t>
  </si>
  <si>
    <t>Closed</t>
  </si>
  <si>
    <t>Mustafa Al-Salihi</t>
  </si>
  <si>
    <t>JobInvoker</t>
  </si>
  <si>
    <t>JobInvoker()</t>
  </si>
  <si>
    <t>Simpply</t>
  </si>
  <si>
    <t>Process/Project Management Effort</t>
  </si>
  <si>
    <t>Project Setup</t>
  </si>
  <si>
    <t>Member</t>
  </si>
  <si>
    <t>Simpply.Engine (Debug)</t>
  </si>
  <si>
    <t>Simpply.Engine.Jobs</t>
  </si>
  <si>
    <t>JobInvoker</t>
  </si>
  <si>
    <t>ScheduleJob(BaseJob) : bool</t>
  </si>
  <si>
    <t>Member</t>
  </si>
  <si>
    <t>Simpply.Engine (Debug)</t>
  </si>
  <si>
    <t>Simpply.Engine.Jobs</t>
  </si>
  <si>
    <t>ParseWegmansData</t>
  </si>
  <si>
    <t>Execute() : bool</t>
  </si>
  <si>
    <t>Member</t>
  </si>
  <si>
    <t>Simpply.Engine (Debug)</t>
  </si>
  <si>
    <t>Simpply.Engine.Jobs</t>
  </si>
  <si>
    <t>ParseWegmansData</t>
  </si>
  <si>
    <t>ParseWegmansData(string)</t>
  </si>
  <si>
    <t>Member</t>
  </si>
  <si>
    <t>Simpply.Engine (Debug)</t>
  </si>
  <si>
    <t>Task</t>
  </si>
  <si>
    <t>Simpply.Engine.Jobs</t>
  </si>
  <si>
    <t>Implement Complex Mapping for ItemDetails Page</t>
  </si>
  <si>
    <t>Closed</t>
  </si>
  <si>
    <t>Curtis Burtner</t>
  </si>
  <si>
    <t>Simpply</t>
  </si>
  <si>
    <t>Implementation</t>
  </si>
  <si>
    <t>Michael Yeaple</t>
  </si>
  <si>
    <t>ParseWegmansData</t>
  </si>
  <si>
    <t>ReadWegmansData() : void</t>
  </si>
  <si>
    <t>Member</t>
  </si>
  <si>
    <t>Simpply.Engine (Debug)</t>
  </si>
  <si>
    <t>Simpply.Engine.Jobs</t>
  </si>
  <si>
    <t>RunAlgorithm</t>
  </si>
  <si>
    <t>Execute() : bool</t>
  </si>
  <si>
    <t>Member</t>
  </si>
  <si>
    <t>Simpply.Engine (Debug)</t>
  </si>
  <si>
    <t>Simpply.Engine.Jobs</t>
  </si>
  <si>
    <t>Project Plan Sections</t>
  </si>
  <si>
    <t>Closed</t>
  </si>
  <si>
    <t>RunAlgorithm</t>
  </si>
  <si>
    <t>Jeremy Shulman</t>
  </si>
  <si>
    <t>RunAlgorithm(string)</t>
  </si>
  <si>
    <t>Simpply</t>
  </si>
  <si>
    <t>Process/Project Management Effort</t>
  </si>
  <si>
    <t>Member</t>
  </si>
  <si>
    <t>Progress Meeting</t>
  </si>
  <si>
    <t>Simpply.Engine (Debug)</t>
  </si>
  <si>
    <t>Simpply.Engine.Models</t>
  </si>
  <si>
    <t>JobRequest</t>
  </si>
  <si>
    <t>Data.get() : string</t>
  </si>
  <si>
    <t>Member</t>
  </si>
  <si>
    <t>Simpply.Engine (Debug)</t>
  </si>
  <si>
    <t>Simpply.Engine.Models</t>
  </si>
  <si>
    <t>JobRequest</t>
  </si>
  <si>
    <t>Data.set(string) : void</t>
  </si>
  <si>
    <t>Member</t>
  </si>
  <si>
    <t>Simpply.Engine (Debug)</t>
  </si>
  <si>
    <t>Simpply.Engine.Models</t>
  </si>
  <si>
    <t>JobRequest</t>
  </si>
  <si>
    <t>Job.get() : string</t>
  </si>
  <si>
    <t>Member</t>
  </si>
  <si>
    <t>Simpply.Engine (Debug)</t>
  </si>
  <si>
    <t>Project Plan Meeting</t>
  </si>
  <si>
    <t>Simpply.Engine.Models</t>
  </si>
  <si>
    <t>Closed</t>
  </si>
  <si>
    <t>JobRequest</t>
  </si>
  <si>
    <t>Jeremy Shulman</t>
  </si>
  <si>
    <t>Job.set(string) : void</t>
  </si>
  <si>
    <t>Simpply</t>
  </si>
  <si>
    <t>Member</t>
  </si>
  <si>
    <t>Process/Project Management Meeting</t>
  </si>
  <si>
    <t>Simpply.Engine (Debug)</t>
  </si>
  <si>
    <t>Simpply.Engine.Models</t>
  </si>
  <si>
    <t>JobRequest</t>
  </si>
  <si>
    <t>JobRequest()</t>
  </si>
  <si>
    <t>Member</t>
  </si>
  <si>
    <t>Simpply.Engine (Debug)</t>
  </si>
  <si>
    <t>Simpply.Engine.Models</t>
  </si>
  <si>
    <t>ParseWegmansDataModel</t>
  </si>
  <si>
    <t>ParseWegmansDataModel()</t>
  </si>
  <si>
    <t>Member</t>
  </si>
  <si>
    <t>Simpply.Engine (Debug)</t>
  </si>
  <si>
    <t>Simpply.Engine.Models</t>
  </si>
  <si>
    <t>ParseWegmansDataModel</t>
  </si>
  <si>
    <t>Test.get() : int</t>
  </si>
  <si>
    <t>Refactoring</t>
  </si>
  <si>
    <t>Member</t>
  </si>
  <si>
    <t>Simpply.Engine (Debug)</t>
  </si>
  <si>
    <t>Simpply.Engine.Models</t>
  </si>
  <si>
    <t>ParseWegmansDataModel</t>
  </si>
  <si>
    <t>Test.set(int) : void</t>
  </si>
  <si>
    <t>Member</t>
  </si>
  <si>
    <t>Simpply.Global (Debug)</t>
  </si>
  <si>
    <t>Simpply.Global</t>
  </si>
  <si>
    <t>Constants</t>
  </si>
  <si>
    <t>Constants()</t>
  </si>
  <si>
    <t>Member</t>
  </si>
  <si>
    <t>Project Plan Meeting</t>
  </si>
  <si>
    <t>Simpply.Global (Debug)</t>
  </si>
  <si>
    <t>Closed</t>
  </si>
  <si>
    <t>Simpply.Global</t>
  </si>
  <si>
    <t>Mustafa Al-Salihi</t>
  </si>
  <si>
    <t>Constants.Controller</t>
  </si>
  <si>
    <t>Controller()</t>
  </si>
  <si>
    <t>Simpply</t>
  </si>
  <si>
    <t>Process/Project Management Meeting</t>
  </si>
  <si>
    <t>Member</t>
  </si>
  <si>
    <t>Simpply.Global (Debug)</t>
  </si>
  <si>
    <t>Requirements Effort</t>
  </si>
  <si>
    <t>Simpply.Global</t>
  </si>
  <si>
    <t>Constants.ControllerAction</t>
  </si>
  <si>
    <t>ControllerAction()</t>
  </si>
  <si>
    <t>Member</t>
  </si>
  <si>
    <t>Simpply.Global (Debug)</t>
  </si>
  <si>
    <t>Simpply.Global</t>
  </si>
  <si>
    <t>Constants.ControllerAction.Account</t>
  </si>
  <si>
    <t>Account()</t>
  </si>
  <si>
    <t>Member</t>
  </si>
  <si>
    <t>Simpply.Global (Debug)</t>
  </si>
  <si>
    <t>Simpply.Global</t>
  </si>
  <si>
    <t>Constants.ControllerAction.Item</t>
  </si>
  <si>
    <t>Item()</t>
  </si>
  <si>
    <t>Member</t>
  </si>
  <si>
    <t>Simpply.Tests (Debug)</t>
  </si>
  <si>
    <t>Simpply.Tests.Controllers</t>
  </si>
  <si>
    <t>AccountControllerTest</t>
  </si>
  <si>
    <t>AccountControllerTest()</t>
  </si>
  <si>
    <t>Member</t>
  </si>
  <si>
    <t>Simpply.Tests (Debug)</t>
  </si>
  <si>
    <t>Simpply.Tests.Controllers</t>
  </si>
  <si>
    <t>AccountControllerTest</t>
  </si>
  <si>
    <t>SaveColumnPreferences() : void</t>
  </si>
  <si>
    <t>Member</t>
  </si>
  <si>
    <t>Simpply.Tests (Debug)</t>
  </si>
  <si>
    <t>Simpply.Tests.Controllers</t>
  </si>
  <si>
    <t>AccountControllerTest</t>
  </si>
  <si>
    <t>TestInit() : void</t>
  </si>
  <si>
    <t>Member</t>
  </si>
  <si>
    <t>Simpply.Tests (Debug)</t>
  </si>
  <si>
    <t>Simpply.Tests.Controllers</t>
  </si>
  <si>
    <t>ItemControllerTest</t>
  </si>
  <si>
    <t>ItemControllerTest()</t>
  </si>
  <si>
    <t>Member</t>
  </si>
  <si>
    <t>Simpply.Tests (Debug)</t>
  </si>
  <si>
    <t>Simpply.Tests.Controllers</t>
  </si>
  <si>
    <t>ItemControllerTest</t>
  </si>
  <si>
    <t>ItemDetail() : void</t>
  </si>
  <si>
    <t>Member</t>
  </si>
  <si>
    <t>Simpply.Tests (Debug)</t>
  </si>
  <si>
    <t>Simpply.Tests.Controllers</t>
  </si>
  <si>
    <t>ItemControllerTest</t>
  </si>
  <si>
    <t>ItemExplorer() : void</t>
  </si>
  <si>
    <t>Member</t>
  </si>
  <si>
    <t>Simpply.Tests (Debug)</t>
  </si>
  <si>
    <t>Simpply.Tests.Controllers</t>
  </si>
  <si>
    <t>ItemControllerTest</t>
  </si>
  <si>
    <t>TestInit() : void</t>
  </si>
  <si>
    <t>Member</t>
  </si>
  <si>
    <t>Simpply.Tests (Debug)</t>
  </si>
  <si>
    <t>Simpply.Tests.Providers</t>
  </si>
  <si>
    <t>BaseProviderTest</t>
  </si>
  <si>
    <t>Project Plan Meeting</t>
  </si>
  <si>
    <t>BaseProviderTest()</t>
  </si>
  <si>
    <t>Closed</t>
  </si>
  <si>
    <t>Michael Yeaple</t>
  </si>
  <si>
    <t>Member</t>
  </si>
  <si>
    <t>Simpply</t>
  </si>
  <si>
    <t>Simpply.Tests (Debug)</t>
  </si>
  <si>
    <t>Process/Project Management Meeting</t>
  </si>
  <si>
    <t>Simpply.Tests.Providers</t>
  </si>
  <si>
    <t>Requirements Meeting</t>
  </si>
  <si>
    <t>BaseProviderTest</t>
  </si>
  <si>
    <t>TestInit() : void</t>
  </si>
  <si>
    <t>Member</t>
  </si>
  <si>
    <t>Simpply.Tests (Debug)</t>
  </si>
  <si>
    <t>Simpply.Tests.Providers</t>
  </si>
  <si>
    <t>ColumnPreferenceProviderTest</t>
  </si>
  <si>
    <t>ColumnPreferenceProviderTest()</t>
  </si>
  <si>
    <t>Member</t>
  </si>
  <si>
    <t>Simpply.Tests (Debug)</t>
  </si>
  <si>
    <t>Simpply.Tests.Providers</t>
  </si>
  <si>
    <t>ColumnPreferenceProviderTest</t>
  </si>
  <si>
    <t>Get() : void</t>
  </si>
  <si>
    <t>Member</t>
  </si>
  <si>
    <t>Simpply.Tests (Debug)</t>
  </si>
  <si>
    <t>Simpply.Tests.Providers</t>
  </si>
  <si>
    <t>ColumnPreferenceProviderTest</t>
  </si>
  <si>
    <t>Save() : void</t>
  </si>
  <si>
    <t>Member</t>
  </si>
  <si>
    <t>Simpply.Tests (Debug)</t>
  </si>
  <si>
    <t>Simpply.Tests.Providers</t>
  </si>
  <si>
    <t>ColumnPreferenceProviderTest</t>
  </si>
  <si>
    <t>TestInit() : void</t>
  </si>
  <si>
    <t>Member</t>
  </si>
  <si>
    <t>Simpply.Tests (Debug)</t>
  </si>
  <si>
    <t>Simpply.Tests.Providers</t>
  </si>
  <si>
    <t>ItemProviderTest</t>
  </si>
  <si>
    <t>GetItem() : void</t>
  </si>
  <si>
    <t>Member</t>
  </si>
  <si>
    <t>Simpply.Tests (Debug)</t>
  </si>
  <si>
    <t>Simpply.Tests.Providers</t>
  </si>
  <si>
    <t>ItemProviderTest</t>
  </si>
  <si>
    <t>GetItems() : void</t>
  </si>
  <si>
    <t>Member</t>
  </si>
  <si>
    <t>Task</t>
  </si>
  <si>
    <t>Simpply.Tests (Debug)</t>
  </si>
  <si>
    <t>Code Review With Wegmans</t>
  </si>
  <si>
    <t>Simpply.Tests.Providers</t>
  </si>
  <si>
    <t>Closed</t>
  </si>
  <si>
    <t>ItemProviderTest</t>
  </si>
  <si>
    <t>Curtis Burtner</t>
  </si>
  <si>
    <t>ItemProviderTest()</t>
  </si>
  <si>
    <t>Simpply</t>
  </si>
  <si>
    <t>Code/Design Review</t>
  </si>
  <si>
    <t>Jeremy Shulman</t>
  </si>
  <si>
    <t>Member</t>
  </si>
  <si>
    <t>Simpply.Tests (Debug)</t>
  </si>
  <si>
    <t>Simpply.Tests.Providers</t>
  </si>
  <si>
    <t>ItemProviderTest</t>
  </si>
  <si>
    <t>SaveItem() : void</t>
  </si>
  <si>
    <t>Member</t>
  </si>
  <si>
    <t>Project Plan Meeting</t>
  </si>
  <si>
    <t>Simpply.Tests (Debug)</t>
  </si>
  <si>
    <t>Closed</t>
  </si>
  <si>
    <t>Simpply.Tests.Providers</t>
  </si>
  <si>
    <t>Curtis Burtner</t>
  </si>
  <si>
    <t>ItemProviderTest</t>
  </si>
  <si>
    <t>SaveItems() : void</t>
  </si>
  <si>
    <t>Simpply</t>
  </si>
  <si>
    <t>Process/Project Management Meeting</t>
  </si>
  <si>
    <t>Member</t>
  </si>
  <si>
    <t>Testing Effort</t>
  </si>
  <si>
    <t>Simpply.Tests (Debug)</t>
  </si>
  <si>
    <t>Simpply.Tests.Providers</t>
  </si>
  <si>
    <t>ItemProviderTest</t>
  </si>
  <si>
    <t>TestInit() : void</t>
  </si>
  <si>
    <t>Member</t>
  </si>
  <si>
    <t>Simpply.Tests (Debug)</t>
  </si>
  <si>
    <t>Simpply.Tests.Providers</t>
  </si>
  <si>
    <t>SalesInformationProviderTest</t>
  </si>
  <si>
    <t>GetSale() : void</t>
  </si>
  <si>
    <t>Member</t>
  </si>
  <si>
    <t>Simpply.Tests (Debug)</t>
  </si>
  <si>
    <t>User Stories &amp; Use Cases</t>
  </si>
  <si>
    <t>Simpply.Tests.Providers</t>
  </si>
  <si>
    <t>Closed</t>
  </si>
  <si>
    <t>SalesInformationProviderTest</t>
  </si>
  <si>
    <t>Michael Yeaple</t>
  </si>
  <si>
    <t>GetSales() : void</t>
  </si>
  <si>
    <t>Simpply</t>
  </si>
  <si>
    <t>Requirements Effort</t>
  </si>
  <si>
    <t>Member</t>
  </si>
  <si>
    <t>Simpply.Tests (Debug)</t>
  </si>
  <si>
    <t>Simpply.Tests.Providers</t>
  </si>
  <si>
    <t>Project Plan Meeting</t>
  </si>
  <si>
    <t>SalesInformationProviderTest</t>
  </si>
  <si>
    <t>Closed</t>
  </si>
  <si>
    <t>SalesInformationProviderTest()</t>
  </si>
  <si>
    <t>Jeremy Shulman</t>
  </si>
  <si>
    <t>Simpply</t>
  </si>
  <si>
    <t>Member</t>
  </si>
  <si>
    <t>Process/Project Management Meeting</t>
  </si>
  <si>
    <t>Simpply.Tests (Debug)</t>
  </si>
  <si>
    <t>Total=</t>
  </si>
  <si>
    <t>Simpply.Tests.Providers</t>
  </si>
  <si>
    <t>SalesInformationProviderTest</t>
  </si>
  <si>
    <t>TestInit() : void</t>
  </si>
  <si>
    <t>Member</t>
  </si>
  <si>
    <t>Simpply.Tests (Debug)</t>
  </si>
  <si>
    <t>Simpply.Tests.Providers</t>
  </si>
  <si>
    <t>StoreProviderTest</t>
  </si>
  <si>
    <t>GetStore() : void</t>
  </si>
  <si>
    <t>Member</t>
  </si>
  <si>
    <t>Simpply.Tests (Debug)</t>
  </si>
  <si>
    <t>Simpply.Tests.Providers</t>
  </si>
  <si>
    <t>Project Plan Meeting</t>
  </si>
  <si>
    <t>StoreProviderTest</t>
  </si>
  <si>
    <t>Closed</t>
  </si>
  <si>
    <t>GetStores() : void</t>
  </si>
  <si>
    <t>Mustafa Al-Salihi</t>
  </si>
  <si>
    <t>Simpply</t>
  </si>
  <si>
    <t>Member</t>
  </si>
  <si>
    <t>Process/Project Management Meeting</t>
  </si>
  <si>
    <t>Simpply.Tests (Debug)</t>
  </si>
  <si>
    <t>All Tasks=</t>
  </si>
  <si>
    <t>Simpply.Tests.Providers</t>
  </si>
  <si>
    <t>StoreProviderTest</t>
  </si>
  <si>
    <t>StoreProviderTest()</t>
  </si>
  <si>
    <t>Member</t>
  </si>
  <si>
    <t>Simpply.Tests (Debug)</t>
  </si>
  <si>
    <t>Simpply.Tests.Providers</t>
  </si>
  <si>
    <t>StoreProviderTest</t>
  </si>
  <si>
    <t>TestInit() : void</t>
  </si>
  <si>
    <t>Member</t>
  </si>
  <si>
    <t>Simpply.Util (Debug)</t>
  </si>
  <si>
    <t>Simpply.Util.Extensions</t>
  </si>
  <si>
    <t>CollectionExtensions</t>
  </si>
  <si>
    <t>IsEmpty&lt;T&gt;(this ICollection&lt;T&gt;) : bool</t>
  </si>
  <si>
    <t>Member</t>
  </si>
  <si>
    <t>Simpply.Util (Debug)</t>
  </si>
  <si>
    <t>Simpply.Util.Extensions</t>
  </si>
  <si>
    <t>StringExtensions</t>
  </si>
  <si>
    <t>IsNullOrWhiteSpace(this string) : bool</t>
  </si>
  <si>
    <t>Project Plan Meeting</t>
  </si>
  <si>
    <t>Closed</t>
  </si>
  <si>
    <t>Michael Yeaple</t>
  </si>
  <si>
    <t>Simpply</t>
  </si>
  <si>
    <t>Process/Project Management Meeting</t>
  </si>
  <si>
    <t>Project Plan Meeting</t>
  </si>
  <si>
    <t>Closed</t>
  </si>
  <si>
    <t>Curtis Burtner</t>
  </si>
  <si>
    <t>Simpply</t>
  </si>
  <si>
    <t>Process/Project Management Meeting</t>
  </si>
  <si>
    <t>Meeting Hours:</t>
  </si>
  <si>
    <t>Project Plan</t>
  </si>
  <si>
    <t>Closed</t>
  </si>
  <si>
    <t>Jeremy Shulman</t>
  </si>
  <si>
    <t>Simpply</t>
  </si>
  <si>
    <t>Process/Project Management Effort</t>
  </si>
  <si>
    <t>Project Plan</t>
  </si>
  <si>
    <t>Closed</t>
  </si>
  <si>
    <t>Mustafa Al-Salihi</t>
  </si>
  <si>
    <t>Simpply</t>
  </si>
  <si>
    <t>Process/Project Management Effort</t>
  </si>
  <si>
    <t>Project Plan</t>
  </si>
  <si>
    <t>Closed</t>
  </si>
  <si>
    <t>Michael Yeaple</t>
  </si>
  <si>
    <t>Simpply</t>
  </si>
  <si>
    <t>Process/Project Management Effort</t>
  </si>
  <si>
    <t>Project Plan</t>
  </si>
  <si>
    <t>Closed</t>
  </si>
  <si>
    <t>Curtis Burtner</t>
  </si>
  <si>
    <t>Simpply</t>
  </si>
  <si>
    <t>Process/Project Management Effort</t>
  </si>
  <si>
    <t>Project Plan Meeting</t>
  </si>
  <si>
    <t>Closed</t>
  </si>
  <si>
    <t>Jeremy Shulman</t>
  </si>
  <si>
    <t>Simpply</t>
  </si>
  <si>
    <t>Process/Project Management Effort</t>
  </si>
  <si>
    <t>Project Plan Meeting</t>
  </si>
  <si>
    <t>Closed</t>
  </si>
  <si>
    <t>Mustafa Al-Salihi</t>
  </si>
  <si>
    <t>Simpply</t>
  </si>
  <si>
    <t>Process/Project Management Effort</t>
  </si>
  <si>
    <t>Project Plan Meeting</t>
  </si>
  <si>
    <t>Closed</t>
  </si>
  <si>
    <t>Michael Yeaple</t>
  </si>
  <si>
    <t>Simpply</t>
  </si>
  <si>
    <t>Process/Project Management Effort</t>
  </si>
  <si>
    <t>Project Plan Meeting</t>
  </si>
  <si>
    <t>Closed</t>
  </si>
  <si>
    <t>Curtis Burtner</t>
  </si>
  <si>
    <t>Simpply</t>
  </si>
  <si>
    <t>Process/Project Management Effort</t>
  </si>
  <si>
    <t>Planning Next Meeting</t>
  </si>
  <si>
    <t>Closed</t>
  </si>
  <si>
    <t>Michael Yeaple</t>
  </si>
  <si>
    <t>Simpply</t>
  </si>
  <si>
    <t>Process/Project Management Meeting</t>
  </si>
  <si>
    <t>Planning Next Meeting</t>
  </si>
  <si>
    <t>Closed</t>
  </si>
  <si>
    <t>Curtis Burtner</t>
  </si>
  <si>
    <t>Simpply</t>
  </si>
  <si>
    <t>Process/Project Management Meeting</t>
  </si>
  <si>
    <t>Development Methodology Artifact (for website)</t>
  </si>
  <si>
    <t>Task</t>
  </si>
  <si>
    <t>Closed</t>
  </si>
  <si>
    <t>Curtis Burtner</t>
  </si>
  <si>
    <t>Refactor based on code review</t>
  </si>
  <si>
    <t>Closed</t>
  </si>
  <si>
    <t>Michael Yeaple</t>
  </si>
  <si>
    <t>Simpply</t>
  </si>
  <si>
    <t>Process/Project Management Meeting</t>
  </si>
  <si>
    <t>Development Methodology Artifact (for website)</t>
  </si>
  <si>
    <t>Simpply</t>
  </si>
  <si>
    <t>Closed</t>
  </si>
  <si>
    <t>Refactoring</t>
  </si>
  <si>
    <t>Jeremy Shulman</t>
  </si>
  <si>
    <t>Mustafa Al-Salihi</t>
  </si>
  <si>
    <t>Simpply</t>
  </si>
  <si>
    <t>Process/Project Management Meeting</t>
  </si>
  <si>
    <t>Development Methodology Artifact (for website)</t>
  </si>
  <si>
    <t>Closed</t>
  </si>
  <si>
    <t>Michael Yeaple</t>
  </si>
  <si>
    <t>Simpply</t>
  </si>
  <si>
    <t>Process/Project Management Meeting</t>
  </si>
  <si>
    <t>Set Up TFS</t>
  </si>
  <si>
    <t>Closed</t>
  </si>
  <si>
    <t>Michael Yeaple</t>
  </si>
  <si>
    <t>Simpply</t>
  </si>
  <si>
    <t>Project Setup</t>
  </si>
  <si>
    <t>Updating website</t>
  </si>
  <si>
    <t>Closed</t>
  </si>
  <si>
    <t>Jeremy Shulman</t>
  </si>
  <si>
    <t>Simpply</t>
  </si>
  <si>
    <t>Process/Project Management Effort</t>
  </si>
  <si>
    <t>Email to Wegmans Team</t>
  </si>
  <si>
    <t>Closed</t>
  </si>
  <si>
    <t>Curtis Burtner</t>
  </si>
  <si>
    <t>Simpply</t>
  </si>
  <si>
    <t>Process/Project Management Effort</t>
  </si>
  <si>
    <t>Created initial document to enter metrics</t>
  </si>
  <si>
    <t>Closed</t>
  </si>
  <si>
    <t>Curtis Burtner</t>
  </si>
  <si>
    <t>Simpply</t>
  </si>
  <si>
    <t>Process/Project Management Effort</t>
  </si>
  <si>
    <t>Completed Initial Wireframes</t>
  </si>
  <si>
    <t>Closed</t>
  </si>
  <si>
    <t>Michael Yeaple</t>
  </si>
  <si>
    <t>Simpply</t>
  </si>
  <si>
    <t>Requirements Effort</t>
  </si>
  <si>
    <t>Wireframe Meeting</t>
  </si>
  <si>
    <t>Closed</t>
  </si>
  <si>
    <t>Curtis Burtner</t>
  </si>
  <si>
    <t>Simpply</t>
  </si>
  <si>
    <t>Requirements Meeting</t>
  </si>
  <si>
    <t>Wireframe Meeting</t>
  </si>
  <si>
    <t>Closed</t>
  </si>
  <si>
    <t>Jeremy Shulman</t>
  </si>
  <si>
    <t>Simpply</t>
  </si>
  <si>
    <t>Requirements Meeting</t>
  </si>
  <si>
    <t>Wireframe Meeting</t>
  </si>
  <si>
    <t>Closed</t>
  </si>
  <si>
    <t>Michael Yeaple</t>
  </si>
  <si>
    <t>Simpply</t>
  </si>
  <si>
    <t>Requirements Meeting</t>
  </si>
  <si>
    <t>Initial Wireframes</t>
  </si>
  <si>
    <t>Closed</t>
  </si>
  <si>
    <t>Michael Yeaple</t>
  </si>
  <si>
    <t>Simpply</t>
  </si>
  <si>
    <t>Requirements Effort</t>
  </si>
  <si>
    <t>Import user stroies into the software</t>
  </si>
  <si>
    <t>Closed</t>
  </si>
  <si>
    <t>Mustafa Al-Salihi</t>
  </si>
  <si>
    <t>Simpply</t>
  </si>
  <si>
    <t>Process/Project Management Effort</t>
  </si>
  <si>
    <t>User Stories Meeting</t>
  </si>
  <si>
    <t>Closed</t>
  </si>
  <si>
    <t>Jeremy Shulman</t>
  </si>
  <si>
    <t>Simpply</t>
  </si>
  <si>
    <t>Requirements Meeting</t>
  </si>
  <si>
    <t>User Stories Meeting</t>
  </si>
  <si>
    <t>Closed</t>
  </si>
  <si>
    <t>Mustafa Al-Salihi</t>
  </si>
  <si>
    <t>Simpply</t>
  </si>
  <si>
    <t>Requirements Meeting</t>
  </si>
  <si>
    <t>User Stories Meeting</t>
  </si>
  <si>
    <t>Closed</t>
  </si>
  <si>
    <t>Michael Yeaple</t>
  </si>
  <si>
    <t>Simpply</t>
  </si>
  <si>
    <t>Requirements Meeting</t>
  </si>
  <si>
    <t>User Stories Meeting</t>
  </si>
  <si>
    <t>Closed</t>
  </si>
  <si>
    <t>Curtis Burtner</t>
  </si>
  <si>
    <t>Simpply</t>
  </si>
  <si>
    <t>Requirements Meeting</t>
  </si>
  <si>
    <t>Initial Wireframes</t>
  </si>
  <si>
    <t>Closed</t>
  </si>
  <si>
    <t>Jeremy Shulman</t>
  </si>
  <si>
    <t>Simpply</t>
  </si>
  <si>
    <t>Requirements Effort</t>
  </si>
  <si>
    <t>Initial Wireframes</t>
  </si>
  <si>
    <t>Closed</t>
  </si>
  <si>
    <t>Curtis Burtner</t>
  </si>
  <si>
    <t>Simpply</t>
  </si>
  <si>
    <t>Requirements Effort</t>
  </si>
  <si>
    <t>Wireframes</t>
  </si>
  <si>
    <t>Closed</t>
  </si>
  <si>
    <t>Mustafa Al-Salihi</t>
  </si>
  <si>
    <t>Simpply</t>
  </si>
  <si>
    <t>Requirements Effort</t>
  </si>
  <si>
    <t>VM Set Up</t>
  </si>
  <si>
    <t>Closed</t>
  </si>
  <si>
    <t>Michael Yeaple</t>
  </si>
  <si>
    <t>Simpply</t>
  </si>
  <si>
    <t>Project Setup</t>
  </si>
  <si>
    <t>Customer Meeting</t>
  </si>
  <si>
    <t>Closed</t>
  </si>
  <si>
    <t>Curtis Burtner</t>
  </si>
  <si>
    <t>Simpply</t>
  </si>
  <si>
    <t>Requirements Meeting</t>
  </si>
  <si>
    <t>Customer Meeting</t>
  </si>
  <si>
    <t>Closed</t>
  </si>
  <si>
    <t>Jeremy Shulman</t>
  </si>
  <si>
    <t>Simpply</t>
  </si>
  <si>
    <t>Requirements Meeting</t>
  </si>
  <si>
    <t>Customer Meeting</t>
  </si>
  <si>
    <t>Closed</t>
  </si>
  <si>
    <t>Michael Yeaple</t>
  </si>
  <si>
    <t>Simpply</t>
  </si>
  <si>
    <t>Requirements Meeting</t>
  </si>
  <si>
    <t>ORM Presentation Slides</t>
  </si>
  <si>
    <t>Closed</t>
  </si>
  <si>
    <t>Curtis Burtner</t>
  </si>
  <si>
    <t>Simpply</t>
  </si>
  <si>
    <t>Process/Project Management Effort</t>
  </si>
  <si>
    <t>ORM Presentation Slides</t>
  </si>
  <si>
    <t>Closed</t>
  </si>
  <si>
    <t>Michael Yeaple</t>
  </si>
  <si>
    <t>Simpply</t>
  </si>
  <si>
    <t>Process/Project Management Effort</t>
  </si>
  <si>
    <t>Emails to Customer</t>
  </si>
  <si>
    <t>Closed</t>
  </si>
  <si>
    <t>Curtis Burtner</t>
  </si>
  <si>
    <t>Simpply</t>
  </si>
  <si>
    <t>Process/Project Management Effort</t>
  </si>
  <si>
    <t>Wireframe Revision/Planning for Customer Meeting</t>
  </si>
  <si>
    <t>Closed</t>
  </si>
  <si>
    <t>Curtis Burtner</t>
  </si>
  <si>
    <t>Simpply</t>
  </si>
  <si>
    <t>Requirements Meeting</t>
  </si>
  <si>
    <t>Wireframe Revision/Planning for Customer Meeting</t>
  </si>
  <si>
    <t>Closed</t>
  </si>
  <si>
    <t>Jeremy Shulman</t>
  </si>
  <si>
    <t>Simpply</t>
  </si>
  <si>
    <t>Requirements Meeting</t>
  </si>
  <si>
    <t>Wireframe Revision/Planning for Customer Meeting</t>
  </si>
  <si>
    <t>Closed</t>
  </si>
  <si>
    <t>Michael Yeaple</t>
  </si>
  <si>
    <t>Simpply</t>
  </si>
  <si>
    <t>Requirements Meeting</t>
  </si>
  <si>
    <t>Environment Set Up Meeting</t>
  </si>
  <si>
    <t>Closed</t>
  </si>
  <si>
    <t>Jeremy Shulman</t>
  </si>
  <si>
    <t>Simpply</t>
  </si>
  <si>
    <t>Project Setup</t>
  </si>
  <si>
    <t>Environment Set Up Meeting</t>
  </si>
  <si>
    <t>Closed</t>
  </si>
  <si>
    <t>Mustafa Al-Salihi</t>
  </si>
  <si>
    <t>Simpply</t>
  </si>
  <si>
    <t>Project Setup</t>
  </si>
  <si>
    <t>Environment Set Up Meeting</t>
  </si>
  <si>
    <t>Closed</t>
  </si>
  <si>
    <t>Michael Yeaple</t>
  </si>
  <si>
    <t>Simpply</t>
  </si>
  <si>
    <t>Project Setup</t>
  </si>
  <si>
    <t>Environment Set Up Meeting</t>
  </si>
  <si>
    <t>Closed</t>
  </si>
  <si>
    <t>Curtis Burtner</t>
  </si>
  <si>
    <t>Simpply</t>
  </si>
  <si>
    <t>Project Setup</t>
  </si>
  <si>
    <t>Software Design Document Set Up/Update Project Plan</t>
  </si>
  <si>
    <t>Closed</t>
  </si>
  <si>
    <t>Michael Yeaple</t>
  </si>
  <si>
    <t>Simpply</t>
  </si>
  <si>
    <t>Process/Project Management Effort</t>
  </si>
  <si>
    <t>Emails to Kurt</t>
  </si>
  <si>
    <t>Closed</t>
  </si>
  <si>
    <t>Curtis Burtner</t>
  </si>
  <si>
    <t>Simpply</t>
  </si>
  <si>
    <t>Process/Project Management Effort</t>
  </si>
  <si>
    <t>Onsite meeting with customer.</t>
  </si>
  <si>
    <t>Closed</t>
  </si>
  <si>
    <t>Jeremy Shulman</t>
  </si>
  <si>
    <t>Simpply</t>
  </si>
  <si>
    <t>Design Meeting</t>
  </si>
  <si>
    <t>Onsite meeting with customer.</t>
  </si>
  <si>
    <t>Closed</t>
  </si>
  <si>
    <t>Mustafa Al-Salihi</t>
  </si>
  <si>
    <t>Simpply</t>
  </si>
  <si>
    <t>Design Meeting</t>
  </si>
  <si>
    <t>Onsite meeting with customer.</t>
  </si>
  <si>
    <t>Closed</t>
  </si>
  <si>
    <t>Michael Yeaple</t>
  </si>
  <si>
    <t>Simpply</t>
  </si>
  <si>
    <t>Design Meeting</t>
  </si>
  <si>
    <t>Onsite meeting with customer.</t>
  </si>
  <si>
    <t>Closed</t>
  </si>
  <si>
    <t>Curtis Burtner</t>
  </si>
  <si>
    <t>Simpply</t>
  </si>
  <si>
    <t>Design Meeting</t>
  </si>
  <si>
    <t>Team Meeting - User Stories in TFS; Architecture</t>
  </si>
  <si>
    <t>Closed</t>
  </si>
  <si>
    <t>Jeremy Shulman</t>
  </si>
  <si>
    <t>Simpply</t>
  </si>
  <si>
    <t>Design Meeting</t>
  </si>
  <si>
    <t>Team Meeting - User Stories in TFS; Architecture</t>
  </si>
  <si>
    <t>Closed</t>
  </si>
  <si>
    <t>Mustafa Al-Salihi</t>
  </si>
  <si>
    <t>Simpply</t>
  </si>
  <si>
    <t>Design Meeting</t>
  </si>
  <si>
    <t>Team Meeting - User Stories in TFS; Architecture</t>
  </si>
  <si>
    <t>Closed</t>
  </si>
  <si>
    <t>Michael Yeaple</t>
  </si>
  <si>
    <t>Simpply</t>
  </si>
  <si>
    <t>Design Meeting</t>
  </si>
  <si>
    <t>Team Meeting - User Stories in TFS; Architecture</t>
  </si>
  <si>
    <t>Closed</t>
  </si>
  <si>
    <t>Curtis Burtner</t>
  </si>
  <si>
    <t>Task</t>
  </si>
  <si>
    <t>Simpply</t>
  </si>
  <si>
    <t>Design Meeting</t>
  </si>
  <si>
    <t>Code Review With Wegmans</t>
  </si>
  <si>
    <t>Closed</t>
  </si>
  <si>
    <t>Michael Yeaple</t>
  </si>
  <si>
    <t>TFS Setup - Project and Users</t>
  </si>
  <si>
    <t>Closed</t>
  </si>
  <si>
    <t>Michael Yeaple</t>
  </si>
  <si>
    <t>Simpply</t>
  </si>
  <si>
    <t>Simpply</t>
  </si>
  <si>
    <t>Code/Design Review</t>
  </si>
  <si>
    <t>Project Setup</t>
  </si>
  <si>
    <t>Task</t>
  </si>
  <si>
    <t>Mocked Data For Database Tables</t>
  </si>
  <si>
    <t>Closed</t>
  </si>
  <si>
    <t>Curtis Burtner</t>
  </si>
  <si>
    <t>Simpply</t>
  </si>
  <si>
    <t>Implementation</t>
  </si>
  <si>
    <t>TFS Source Query: http://simpply.se.rit.edu:8080/tfs/DefaultCollection/Simpply/_workitems#path=Shared+Queries%2FIndividual+Report+(WiP)&amp;_a=query</t>
  </si>
  <si>
    <t>Task</t>
  </si>
  <si>
    <t>Code Merge from Unstable to Stable</t>
  </si>
  <si>
    <t>Closed</t>
  </si>
  <si>
    <t>Michael Yeaple</t>
  </si>
  <si>
    <t>Simpply</t>
  </si>
  <si>
    <t>Implementation</t>
  </si>
  <si>
    <t>Task</t>
  </si>
  <si>
    <t>Pair Programming</t>
  </si>
  <si>
    <t>Closed</t>
  </si>
  <si>
    <t>Michael Yeaple</t>
  </si>
  <si>
    <t>Simpply</t>
  </si>
  <si>
    <t>Implementation</t>
  </si>
  <si>
    <t>Task</t>
  </si>
  <si>
    <t>Implement Web Role Design</t>
  </si>
  <si>
    <t>Closed</t>
  </si>
  <si>
    <t>Jeremy Shulman</t>
  </si>
  <si>
    <t>Team Meeting - Mind Map</t>
  </si>
  <si>
    <t>Closed</t>
  </si>
  <si>
    <t>Jeremy Shulman</t>
  </si>
  <si>
    <t>Simpply\Iteration 2</t>
  </si>
  <si>
    <t>Implementation</t>
  </si>
  <si>
    <t>Simpply</t>
  </si>
  <si>
    <t>Requirements Meeting</t>
  </si>
  <si>
    <t>Task</t>
  </si>
  <si>
    <t>Implement Feature</t>
  </si>
  <si>
    <t>Closed</t>
  </si>
  <si>
    <t>Team Meeting - Mind Map</t>
  </si>
  <si>
    <t>Michael Yeaple</t>
  </si>
  <si>
    <t>Closed</t>
  </si>
  <si>
    <t>Mustafa Al-Salihi</t>
  </si>
  <si>
    <t>Simpply\Iteration 2</t>
  </si>
  <si>
    <t>Simpply</t>
  </si>
  <si>
    <t>Implementation</t>
  </si>
  <si>
    <t>Requirements Meeting</t>
  </si>
  <si>
    <t>Tags</t>
  </si>
  <si>
    <t>Total</t>
  </si>
  <si>
    <t>Team Meeting - Mind Map</t>
  </si>
  <si>
    <t>Closed</t>
  </si>
  <si>
    <t>Michael Yeaple</t>
  </si>
  <si>
    <t>Simpply</t>
  </si>
  <si>
    <t>Requirements Meeting</t>
  </si>
  <si>
    <t>Team Meeting - Mind Map</t>
  </si>
  <si>
    <t>Closed</t>
  </si>
  <si>
    <t>Curtis Burtner</t>
  </si>
  <si>
    <t>Simpply</t>
  </si>
  <si>
    <t>Requirements Meeting</t>
  </si>
  <si>
    <t>EA Review of Architecture</t>
  </si>
  <si>
    <t>Closed</t>
  </si>
  <si>
    <t>Jeremy Shulman</t>
  </si>
  <si>
    <t>Simpply</t>
  </si>
  <si>
    <t>Design Meeting</t>
  </si>
  <si>
    <t>EA Review of Architecture</t>
  </si>
  <si>
    <t>Closed</t>
  </si>
  <si>
    <t>Mustafa Al-Salihi</t>
  </si>
  <si>
    <t>Curtis Butner</t>
  </si>
  <si>
    <t>Simpply</t>
  </si>
  <si>
    <t>Design Meeting</t>
  </si>
  <si>
    <t>EA Review of Architecture</t>
  </si>
  <si>
    <t>Closed</t>
  </si>
  <si>
    <t>Michael Yeaple</t>
  </si>
  <si>
    <t>Simpply</t>
  </si>
  <si>
    <t>Design Meeting</t>
  </si>
  <si>
    <t>EA Review of Architecture</t>
  </si>
  <si>
    <t>Closed</t>
  </si>
  <si>
    <t>Curtis Burtner</t>
  </si>
  <si>
    <t>Simpply</t>
  </si>
  <si>
    <t>Design Meeting</t>
  </si>
  <si>
    <t>Customer Meeting; Update and Practice Presentation</t>
  </si>
  <si>
    <t>Closed</t>
  </si>
  <si>
    <t>Jeremy Shulman</t>
  </si>
  <si>
    <t>Simpply</t>
  </si>
  <si>
    <t>Progress Meeting</t>
  </si>
  <si>
    <t>Jeremy Shulman</t>
  </si>
  <si>
    <t>Michael Yeaple</t>
  </si>
  <si>
    <t>Customer Meeting; Update and Practice Presentation</t>
  </si>
  <si>
    <t>Closed</t>
  </si>
  <si>
    <t>Mustafa Al-Salihi</t>
  </si>
  <si>
    <t>Mustafa Al-Salihi</t>
  </si>
  <si>
    <t>Simpply</t>
  </si>
  <si>
    <t>Progress Meeting</t>
  </si>
  <si>
    <t>Customer Meeting; Update and Practice Presentation</t>
  </si>
  <si>
    <t>Closed</t>
  </si>
  <si>
    <t>Michael Yeaple</t>
  </si>
  <si>
    <t>Simpply</t>
  </si>
  <si>
    <t>Progress Meeting</t>
  </si>
  <si>
    <t>Customer Meeting; Update and Practice Presentation</t>
  </si>
  <si>
    <t>Closed</t>
  </si>
  <si>
    <t>Curtis Burtner</t>
  </si>
  <si>
    <t>Simpply</t>
  </si>
  <si>
    <t>Progress Meeting</t>
  </si>
  <si>
    <t>Regular Tuesday meeting</t>
  </si>
  <si>
    <t>Closed</t>
  </si>
  <si>
    <t>Jeremy Shulman</t>
  </si>
  <si>
    <t>Task</t>
  </si>
  <si>
    <t>Simpply</t>
  </si>
  <si>
    <t>Code Review</t>
  </si>
  <si>
    <t>Design Meeting</t>
  </si>
  <si>
    <t>Closed</t>
  </si>
  <si>
    <t>Jeremy Shulman</t>
  </si>
  <si>
    <t>Regular Tuesday meeting</t>
  </si>
  <si>
    <t>Closed</t>
  </si>
  <si>
    <t>Mustafa Al-Salihi</t>
  </si>
  <si>
    <t>Simpply</t>
  </si>
  <si>
    <t>Code/Design Review</t>
  </si>
  <si>
    <t>Simpply</t>
  </si>
  <si>
    <t>Design Meeting</t>
  </si>
  <si>
    <t>Academic Work Effort</t>
  </si>
  <si>
    <t>Regular Tuesday meeting</t>
  </si>
  <si>
    <t>Closed</t>
  </si>
  <si>
    <t>Michael Yeaple</t>
  </si>
  <si>
    <t>Simpply</t>
  </si>
  <si>
    <t>Design Meeting</t>
  </si>
  <si>
    <t>Regular Tuesday meeting</t>
  </si>
  <si>
    <t>Closed</t>
  </si>
  <si>
    <t>Curtis Burtner</t>
  </si>
  <si>
    <t>Simpply</t>
  </si>
  <si>
    <t>Design Meeting</t>
  </si>
  <si>
    <t>Customer Meeting - Sprint Planning</t>
  </si>
  <si>
    <t>Closed</t>
  </si>
  <si>
    <t>Jeremy Shulman</t>
  </si>
  <si>
    <t>Simpply</t>
  </si>
  <si>
    <t>Planning Meeting</t>
  </si>
  <si>
    <t>Customer Meeting - Sprint Planning</t>
  </si>
  <si>
    <t>Closed</t>
  </si>
  <si>
    <t>Mustafa Al-Salihi</t>
  </si>
  <si>
    <t>Simpply</t>
  </si>
  <si>
    <t>Planning Meeting</t>
  </si>
  <si>
    <t>Customer Meeting - Sprint Planning</t>
  </si>
  <si>
    <t>Closed</t>
  </si>
  <si>
    <t>Michael Yeaple</t>
  </si>
  <si>
    <t>Simpply</t>
  </si>
  <si>
    <t>Planning Meeting</t>
  </si>
  <si>
    <t>Customer Meeting - Sprint Planning</t>
  </si>
  <si>
    <t>Closed</t>
  </si>
  <si>
    <t>Curtis Burtner</t>
  </si>
  <si>
    <t>Simpply</t>
  </si>
  <si>
    <t>Planning Meeting</t>
  </si>
  <si>
    <t>User Story Meeting (Break down, Pointing)</t>
  </si>
  <si>
    <t>Closed</t>
  </si>
  <si>
    <t>Curtis Burtner</t>
  </si>
  <si>
    <t>Simpply</t>
  </si>
  <si>
    <t>Planning Meeting</t>
  </si>
  <si>
    <t>User Story Meeting (Break down, Pointing)</t>
  </si>
  <si>
    <t>Closed</t>
  </si>
  <si>
    <t>Jeremy Shulman</t>
  </si>
  <si>
    <t>Simpply</t>
  </si>
  <si>
    <t>Planning Meeting</t>
  </si>
  <si>
    <t>User Story Meeting (Break down, Pointing)</t>
  </si>
  <si>
    <t>Closed</t>
  </si>
  <si>
    <t>Michael Yeaple</t>
  </si>
  <si>
    <t>Simpply</t>
  </si>
  <si>
    <t>Planning Meeting</t>
  </si>
  <si>
    <t>TFS Permissions Issues</t>
  </si>
  <si>
    <t>Closed</t>
  </si>
  <si>
    <t>Michael Yeaple</t>
  </si>
  <si>
    <t>Simpply</t>
  </si>
  <si>
    <t>Project Setup</t>
  </si>
  <si>
    <t>Team Meeting - Finish Design for Sprint 1</t>
  </si>
  <si>
    <t>Closed</t>
  </si>
  <si>
    <t>Jeremy Shulman</t>
  </si>
  <si>
    <t>Simpply\Iteration 1</t>
  </si>
  <si>
    <t>Design Meeting</t>
  </si>
  <si>
    <t>Team Meeting - Finish Design for Sprint 1</t>
  </si>
  <si>
    <t>Closed</t>
  </si>
  <si>
    <t>Mustafa Al-Salihi</t>
  </si>
  <si>
    <t>Simpply\Iteration 2</t>
  </si>
  <si>
    <t>Design Meeting</t>
  </si>
  <si>
    <t>Team Meeting - Finish Design for Sprint 1</t>
  </si>
  <si>
    <t>Closed</t>
  </si>
  <si>
    <t>Michael Yeaple</t>
  </si>
  <si>
    <t>Simpply\Iteration 3</t>
  </si>
  <si>
    <t>Design Meeting</t>
  </si>
  <si>
    <t>Team Meeting - Finish Design for Sprint 1</t>
  </si>
  <si>
    <t>Closed</t>
  </si>
  <si>
    <t>Curtis Burtner</t>
  </si>
  <si>
    <t>Simpply\Iteration 4</t>
  </si>
  <si>
    <t>Design Meeting</t>
  </si>
  <si>
    <t>Meeting with Michael - User Story Breakdown/Tasks</t>
  </si>
  <si>
    <t>Closed</t>
  </si>
  <si>
    <t>Curtis Burtner</t>
  </si>
  <si>
    <t>Simpply</t>
  </si>
  <si>
    <t>Process/Project Management Meeting</t>
  </si>
  <si>
    <t>Meeting with Curtis - User Story Breakdown/Tasks</t>
  </si>
  <si>
    <t>Closed</t>
  </si>
  <si>
    <t>Michael Yeaple</t>
  </si>
  <si>
    <t>Simpply</t>
  </si>
  <si>
    <t>Process/Project Management Meeting</t>
  </si>
  <si>
    <t>Task</t>
  </si>
  <si>
    <t>Code Review</t>
  </si>
  <si>
    <t>Closed</t>
  </si>
  <si>
    <t>Template layout implementation</t>
  </si>
  <si>
    <t>Closed</t>
  </si>
  <si>
    <t>Michael Yeaple</t>
  </si>
  <si>
    <t>Michael Yeaple</t>
  </si>
  <si>
    <t>Simpply</t>
  </si>
  <si>
    <t>Implementation</t>
  </si>
  <si>
    <t>Simpply</t>
  </si>
  <si>
    <t>Code/Design Review</t>
  </si>
  <si>
    <t>Academic Work Meeting</t>
  </si>
  <si>
    <t>Task</t>
  </si>
  <si>
    <t>Feature Implementation</t>
  </si>
  <si>
    <t>Closed</t>
  </si>
  <si>
    <t>Mustafa Al-Salihi</t>
  </si>
  <si>
    <t>Simpply\Iteration 2</t>
  </si>
  <si>
    <t>Implementation</t>
  </si>
  <si>
    <t>Bugs</t>
  </si>
  <si>
    <t>Task</t>
  </si>
  <si>
    <t>Design Distribution Algorithms</t>
  </si>
  <si>
    <t>Closed</t>
  </si>
  <si>
    <t>Jeremy Shulman</t>
  </si>
  <si>
    <t>Simpply\Iteration 2</t>
  </si>
  <si>
    <t>Design Effort</t>
  </si>
  <si>
    <t>Code/Design Review</t>
  </si>
  <si>
    <t>Task</t>
  </si>
  <si>
    <t>Implement Engine Class Design</t>
  </si>
  <si>
    <t>Closed</t>
  </si>
  <si>
    <t>Jeremy Shulman</t>
  </si>
  <si>
    <t>Simpply\Iteration 2</t>
  </si>
  <si>
    <t>Implementation</t>
  </si>
  <si>
    <t>Design Effort</t>
  </si>
  <si>
    <t>Task</t>
  </si>
  <si>
    <t>Customer Emails</t>
  </si>
  <si>
    <t>Closed</t>
  </si>
  <si>
    <t>Curtis Burtner</t>
  </si>
  <si>
    <t>Simpply</t>
  </si>
  <si>
    <t>Process/Project Management Effort</t>
  </si>
  <si>
    <t>Design Meeting</t>
  </si>
  <si>
    <t>Task</t>
  </si>
  <si>
    <t>Review Distribution Algorithms</t>
  </si>
  <si>
    <t>Closed</t>
  </si>
  <si>
    <t>Mustafa Al-Salihi</t>
  </si>
  <si>
    <t>Simpply\Iteration 2</t>
  </si>
  <si>
    <t>Design Meeting</t>
  </si>
  <si>
    <t>Implementation</t>
  </si>
  <si>
    <t>Task</t>
  </si>
  <si>
    <t>Review Distribution Algorithms</t>
  </si>
  <si>
    <t>Closed</t>
  </si>
  <si>
    <t>Jeremy Shulman</t>
  </si>
  <si>
    <t>Simpply\Iteration 2</t>
  </si>
  <si>
    <t>Design Meeting</t>
  </si>
  <si>
    <t>Planning Meeting</t>
  </si>
  <si>
    <t>Task</t>
  </si>
  <si>
    <t>Review Distribution Algorithms</t>
  </si>
  <si>
    <t>Closed</t>
  </si>
  <si>
    <t>Curtis Burtner</t>
  </si>
  <si>
    <t>Simpply\Iteration 2</t>
  </si>
  <si>
    <t>Design Meeting</t>
  </si>
  <si>
    <t>Process/Project Management Effort</t>
  </si>
  <si>
    <t>Task</t>
  </si>
  <si>
    <t>Added Dapper Examples Using Stored Procedures. Also Added New Connection String</t>
  </si>
  <si>
    <t>Closed</t>
  </si>
  <si>
    <t>Curtis Burtner</t>
  </si>
  <si>
    <t>Simpply</t>
  </si>
  <si>
    <t>Implementation</t>
  </si>
  <si>
    <t>Process/Project Management Meeting</t>
  </si>
  <si>
    <t>Task</t>
  </si>
  <si>
    <t>Design Distribution Algorithms</t>
  </si>
  <si>
    <t>Closed</t>
  </si>
  <si>
    <t>Mustafa Al-Salihi</t>
  </si>
  <si>
    <t>Simpply\Iteration 2</t>
  </si>
  <si>
    <t>Design Effort</t>
  </si>
  <si>
    <t>Project Setup</t>
  </si>
  <si>
    <t>Task</t>
  </si>
  <si>
    <t>Review Distribution Algorithms</t>
  </si>
  <si>
    <t>Closed</t>
  </si>
  <si>
    <t>Michael Yeaple</t>
  </si>
  <si>
    <t>Simpply\Iteration 2</t>
  </si>
  <si>
    <t>Design Meeting</t>
  </si>
  <si>
    <t>Progress Meeting</t>
  </si>
  <si>
    <t>Task</t>
  </si>
  <si>
    <t>Design Distribution Algorithms</t>
  </si>
  <si>
    <t>Closed</t>
  </si>
  <si>
    <t>Curtis Burtner</t>
  </si>
  <si>
    <t>Simpply\Iteration 2</t>
  </si>
  <si>
    <t>Design Effort</t>
  </si>
  <si>
    <t>Refactoring</t>
  </si>
  <si>
    <t>Task</t>
  </si>
  <si>
    <t>Implement connection string so that it changes with mode project is run in</t>
  </si>
  <si>
    <t>Closed</t>
  </si>
  <si>
    <t>Curtis Burtner</t>
  </si>
  <si>
    <t>Simpply\Iteration 2</t>
  </si>
  <si>
    <t>Implementation</t>
  </si>
  <si>
    <t>Requirements Effort</t>
  </si>
  <si>
    <t>Task</t>
  </si>
  <si>
    <t>Use Autofac in code</t>
  </si>
  <si>
    <t>Closed</t>
  </si>
  <si>
    <t>Curtis Burtner</t>
  </si>
  <si>
    <t>Simpply\Iteration 1</t>
  </si>
  <si>
    <t>Implementation</t>
  </si>
  <si>
    <t>Requirements Meeting</t>
  </si>
  <si>
    <t>Task</t>
  </si>
  <si>
    <t>NUnit Mock</t>
  </si>
  <si>
    <t>Closed</t>
  </si>
  <si>
    <t>Mustafa Al-Salihi</t>
  </si>
  <si>
    <t>Simpply\Iteration 1</t>
  </si>
  <si>
    <t>Project Setup</t>
  </si>
  <si>
    <t>Testing Effort</t>
  </si>
  <si>
    <t>Task</t>
  </si>
  <si>
    <t>Make updates to SQL Creation</t>
  </si>
  <si>
    <t>Closed</t>
  </si>
  <si>
    <t>Michael Yeaple</t>
  </si>
  <si>
    <t>Simpply</t>
  </si>
  <si>
    <t>Implementation</t>
  </si>
  <si>
    <t>Task</t>
  </si>
  <si>
    <t>Design Distribution Algorithms</t>
  </si>
  <si>
    <t>Closed</t>
  </si>
  <si>
    <t>Michael Yeaple</t>
  </si>
  <si>
    <t>Simpply\Iteration 2</t>
  </si>
  <si>
    <t>Design Effort</t>
  </si>
  <si>
    <t>Total:</t>
  </si>
  <si>
    <t>Task</t>
  </si>
  <si>
    <t>Implement Feature</t>
  </si>
  <si>
    <t>Closed</t>
  </si>
  <si>
    <t>Curtis Burtner</t>
  </si>
  <si>
    <t>Simpply\Iteration 2</t>
  </si>
  <si>
    <t>Implementation</t>
  </si>
  <si>
    <t>All Tasks:</t>
  </si>
  <si>
    <t>Task</t>
  </si>
  <si>
    <t>Fix target framework of engine</t>
  </si>
  <si>
    <t>Closed</t>
  </si>
  <si>
    <t>Jeremy Shulman</t>
  </si>
  <si>
    <t>Simpply</t>
  </si>
  <si>
    <t>Implementation</t>
  </si>
  <si>
    <t>Task</t>
  </si>
  <si>
    <t>Fix AccountController SaveColumnPreferences Unit Test</t>
  </si>
  <si>
    <t>Closed</t>
  </si>
  <si>
    <t>Michael Yeaple</t>
  </si>
  <si>
    <t>Simpply</t>
  </si>
  <si>
    <t>Implementation</t>
  </si>
  <si>
    <t>Meeting Hours:</t>
  </si>
  <si>
    <t>Task</t>
  </si>
  <si>
    <t>Email Team</t>
  </si>
  <si>
    <t>Closed</t>
  </si>
  <si>
    <t>Michael Yeaple</t>
  </si>
  <si>
    <t>Simpply</t>
  </si>
  <si>
    <t>Implementation</t>
  </si>
  <si>
    <t>Task</t>
  </si>
  <si>
    <t>Implement Database</t>
  </si>
  <si>
    <t>Closed</t>
  </si>
  <si>
    <t>Michael Yeaple</t>
  </si>
  <si>
    <t>Simpply\Iteration 2</t>
  </si>
  <si>
    <t>Implementation</t>
  </si>
  <si>
    <t>Task</t>
  </si>
  <si>
    <t>12/09 Customer Email</t>
  </si>
  <si>
    <t>Closed</t>
  </si>
  <si>
    <t>Curtis Burtner</t>
  </si>
  <si>
    <t>Simpply\Iteration 2</t>
  </si>
  <si>
    <t>Process/Project Management Effort</t>
  </si>
  <si>
    <t>Task</t>
  </si>
  <si>
    <t>Comprehend Data</t>
  </si>
  <si>
    <t>Closed</t>
  </si>
  <si>
    <t>Mustafa Al-Salihi</t>
  </si>
  <si>
    <t>Simpply\Iteration 2</t>
  </si>
  <si>
    <t>Design Effort</t>
  </si>
  <si>
    <t>Task</t>
  </si>
  <si>
    <t>12/09 Meeting</t>
  </si>
  <si>
    <t>Closed</t>
  </si>
  <si>
    <t>Michael Yeaple</t>
  </si>
  <si>
    <t>Simpply</t>
  </si>
  <si>
    <t>Design Meeting</t>
  </si>
  <si>
    <t>Task</t>
  </si>
  <si>
    <t>12/09 Meeting</t>
  </si>
  <si>
    <t>Closed</t>
  </si>
  <si>
    <t>Jeremy Shulman</t>
  </si>
  <si>
    <t>Simpply</t>
  </si>
  <si>
    <t>Design Meeting</t>
  </si>
  <si>
    <t>Task</t>
  </si>
  <si>
    <t>12/09 Meeting</t>
  </si>
  <si>
    <t>Closed</t>
  </si>
  <si>
    <t>Curtis Burtner</t>
  </si>
  <si>
    <t>Simpply</t>
  </si>
  <si>
    <t>Design Meeting</t>
  </si>
  <si>
    <t>Task</t>
  </si>
  <si>
    <t>12/09 Meeting</t>
  </si>
  <si>
    <t>Closed</t>
  </si>
  <si>
    <t>Mustafa Al-Salihi</t>
  </si>
  <si>
    <t>Simpply</t>
  </si>
  <si>
    <t>Design Meeting</t>
  </si>
  <si>
    <t>Task</t>
  </si>
  <si>
    <t>Code Review Jeremy's Engine and Michael's Providers</t>
  </si>
  <si>
    <t>Closed</t>
  </si>
  <si>
    <t>Michael Yeaple</t>
  </si>
  <si>
    <t>Simpply</t>
  </si>
  <si>
    <t>Code/Design Review</t>
  </si>
  <si>
    <t>Task</t>
  </si>
  <si>
    <t>Code Review Jeremy's Engine and Michael's Providers</t>
  </si>
  <si>
    <t>Closed</t>
  </si>
  <si>
    <t>Jeremy Shulman</t>
  </si>
  <si>
    <t>Simpply</t>
  </si>
  <si>
    <t>Code/Design Review</t>
  </si>
  <si>
    <t>Task</t>
  </si>
  <si>
    <t>Code Review Jeremy's Engine and Michael's Providers</t>
  </si>
  <si>
    <t>Closed</t>
  </si>
  <si>
    <t>Curtis Burtner</t>
  </si>
  <si>
    <t>Simpply</t>
  </si>
  <si>
    <t>Code/Design Review</t>
  </si>
  <si>
    <t>Task</t>
  </si>
  <si>
    <t>Design Web Role Class Interaction</t>
  </si>
  <si>
    <t>Closed</t>
  </si>
  <si>
    <t>Curtis Burtner</t>
  </si>
  <si>
    <t>Simpply\Iteration 2</t>
  </si>
  <si>
    <t>Design Effort</t>
  </si>
  <si>
    <t>Task</t>
  </si>
  <si>
    <t>Review Web Role Design</t>
  </si>
  <si>
    <t>Closed</t>
  </si>
  <si>
    <t>Michael Yeaple</t>
  </si>
  <si>
    <t>Simpply\Iteration 2</t>
  </si>
  <si>
    <t>Design Meeting</t>
  </si>
  <si>
    <t>Task</t>
  </si>
  <si>
    <t>Review Web Role Design</t>
  </si>
  <si>
    <t>Closed</t>
  </si>
  <si>
    <t>Mustafa Al-Salihi</t>
  </si>
  <si>
    <t>Simpply\Iteration 2</t>
  </si>
  <si>
    <t>Design Meeting</t>
  </si>
  <si>
    <t>Task</t>
  </si>
  <si>
    <t>Review Web Role Design</t>
  </si>
  <si>
    <t>Closed</t>
  </si>
  <si>
    <t>Curtis Burtner</t>
  </si>
  <si>
    <t>Simpply\Iteration 2</t>
  </si>
  <si>
    <t>Design Meeting</t>
  </si>
  <si>
    <t>Task</t>
  </si>
  <si>
    <t>Review Web Role Design</t>
  </si>
  <si>
    <t>Closed</t>
  </si>
  <si>
    <t>Jeremy Shulman</t>
  </si>
  <si>
    <t>Simpply\Iteration 2</t>
  </si>
  <si>
    <t>Design Meeting</t>
  </si>
  <si>
    <t>Task</t>
  </si>
  <si>
    <t>Class Design</t>
  </si>
  <si>
    <t>Closed</t>
  </si>
  <si>
    <t>Mustafa Al-Salihi</t>
  </si>
  <si>
    <t>Simpply\Iteration 2</t>
  </si>
  <si>
    <t>Design Effort</t>
  </si>
  <si>
    <t>Task</t>
  </si>
  <si>
    <t>Class Design Review</t>
  </si>
  <si>
    <t>Closed</t>
  </si>
  <si>
    <t>Mustafa Al-Salihi</t>
  </si>
  <si>
    <t>Simpply\Iteration 2</t>
  </si>
  <si>
    <t>Design Meeting</t>
  </si>
  <si>
    <t>Task</t>
  </si>
  <si>
    <t>Design Database</t>
  </si>
  <si>
    <t>Closed</t>
  </si>
  <si>
    <t>Michael Yeaple</t>
  </si>
  <si>
    <t>Simpply\Iteration 2</t>
  </si>
  <si>
    <t>Design Meeting</t>
  </si>
  <si>
    <t>Task</t>
  </si>
  <si>
    <t>Design Database</t>
  </si>
  <si>
    <t>Closed</t>
  </si>
  <si>
    <t>Mustafa Al-Salihi</t>
  </si>
  <si>
    <t>Simpply\Iteration 2</t>
  </si>
  <si>
    <t>Design Meeting</t>
  </si>
  <si>
    <t>Task</t>
  </si>
  <si>
    <t>Design Database</t>
  </si>
  <si>
    <t>Closed</t>
  </si>
  <si>
    <t>Curtis Burtner</t>
  </si>
  <si>
    <t>Simpply\Iteration 2</t>
  </si>
  <si>
    <t>Design Meeting</t>
  </si>
  <si>
    <t>Task</t>
  </si>
  <si>
    <t>Design Database</t>
  </si>
  <si>
    <t>Closed</t>
  </si>
  <si>
    <t>Jeremy Shulman</t>
  </si>
  <si>
    <t>Simpply\Iteration 2</t>
  </si>
  <si>
    <t>Design Meeting</t>
  </si>
  <si>
    <t>Task</t>
  </si>
  <si>
    <t>11/13 End of Iteration Customer Meeting</t>
  </si>
  <si>
    <t>Closed</t>
  </si>
  <si>
    <t>Curtis Burtner</t>
  </si>
  <si>
    <t>Simpply\Iteration 1</t>
  </si>
  <si>
    <t>Progress Meeting</t>
  </si>
  <si>
    <t>Task</t>
  </si>
  <si>
    <t>Make Calendar to Track Due Dates</t>
  </si>
  <si>
    <t>Closed</t>
  </si>
  <si>
    <t>Michael Yeaple</t>
  </si>
  <si>
    <t>Simpply</t>
  </si>
  <si>
    <t>Academic Work Effort</t>
  </si>
  <si>
    <t>Task</t>
  </si>
  <si>
    <t>Implement Dependency Injection using AutoFac</t>
  </si>
  <si>
    <t>Closed</t>
  </si>
  <si>
    <t>Michael Yeaple</t>
  </si>
  <si>
    <t>Simpply</t>
  </si>
  <si>
    <t>Implementation</t>
  </si>
  <si>
    <t>Task</t>
  </si>
  <si>
    <t>12/05 Online Meeting With Mike</t>
  </si>
  <si>
    <t>Closed</t>
  </si>
  <si>
    <t>Jeremy Shulman</t>
  </si>
  <si>
    <t>Simpply</t>
  </si>
  <si>
    <t>Requirements Meeting</t>
  </si>
  <si>
    <t>Task</t>
  </si>
  <si>
    <t>12/05 Online Meeting With Mike</t>
  </si>
  <si>
    <t>Closed</t>
  </si>
  <si>
    <t>Curtis Burtner</t>
  </si>
  <si>
    <t>Simpply</t>
  </si>
  <si>
    <t>Requirements Meeting</t>
  </si>
  <si>
    <t>Task</t>
  </si>
  <si>
    <t>Attend 12/02 Presentations (And Give Presentation</t>
  </si>
  <si>
    <t>Closed</t>
  </si>
  <si>
    <t>Mustafa Al-Salihi</t>
  </si>
  <si>
    <t>Simpply</t>
  </si>
  <si>
    <t>Academic Work Effort</t>
  </si>
  <si>
    <t>Task</t>
  </si>
  <si>
    <t>Attend 12/02 Presentations (And Give Presentation</t>
  </si>
  <si>
    <t>Closed</t>
  </si>
  <si>
    <t>Jeremy Shulman</t>
  </si>
  <si>
    <t>Simpply</t>
  </si>
  <si>
    <t>Academic Work Effort</t>
  </si>
  <si>
    <t>Task</t>
  </si>
  <si>
    <t>Attend 12/02 Presentations (And Give Presentation</t>
  </si>
  <si>
    <t>Closed</t>
  </si>
  <si>
    <t>Michael Yeaple</t>
  </si>
  <si>
    <t>Simpply</t>
  </si>
  <si>
    <t>Academic Work Effort</t>
  </si>
  <si>
    <t>Task</t>
  </si>
  <si>
    <t>Attend 12/02 Presentations (And Give Presentation</t>
  </si>
  <si>
    <t>Closed</t>
  </si>
  <si>
    <t>Curtis Burtner</t>
  </si>
  <si>
    <t>Simpply</t>
  </si>
  <si>
    <t>Academic Work Effort</t>
  </si>
  <si>
    <t>Task</t>
  </si>
  <si>
    <t>Quality requirements</t>
  </si>
  <si>
    <t>Closed</t>
  </si>
  <si>
    <t>Curtis Burtner</t>
  </si>
  <si>
    <t>Simpply\Iteration 1</t>
  </si>
  <si>
    <t>Requirements Effort</t>
  </si>
  <si>
    <t>Task</t>
  </si>
  <si>
    <t>Attend 12/04 Presentations</t>
  </si>
  <si>
    <t>Closed</t>
  </si>
  <si>
    <t>Jeremy Shulman</t>
  </si>
  <si>
    <t>Simpply</t>
  </si>
  <si>
    <t>Academic Work Effort</t>
  </si>
  <si>
    <t>Task</t>
  </si>
  <si>
    <t>Attend 12/04 Presentations</t>
  </si>
  <si>
    <t>Closed</t>
  </si>
  <si>
    <t>Michael Yeaple</t>
  </si>
  <si>
    <t>Simpply</t>
  </si>
  <si>
    <t>Academic Work Effort</t>
  </si>
  <si>
    <t>Task</t>
  </si>
  <si>
    <t>Attend Presentations</t>
  </si>
  <si>
    <t>Closed</t>
  </si>
  <si>
    <t>Curtis Burtner</t>
  </si>
  <si>
    <t>Simpply</t>
  </si>
  <si>
    <t>Academic Work Effort</t>
  </si>
  <si>
    <t>Task</t>
  </si>
  <si>
    <t>Practice Presentation with Team</t>
  </si>
  <si>
    <t>Closed</t>
  </si>
  <si>
    <t>Jeremy Shulman</t>
  </si>
  <si>
    <t>Simpply</t>
  </si>
  <si>
    <t>Academic Work Meeting</t>
  </si>
  <si>
    <t>Task</t>
  </si>
  <si>
    <t>Practice Presentation with Team</t>
  </si>
  <si>
    <t>Closed</t>
  </si>
  <si>
    <t>Mustafa Al-Salihi</t>
  </si>
  <si>
    <t>Simpply</t>
  </si>
  <si>
    <t>Academic Work Meeting</t>
  </si>
  <si>
    <t>Task</t>
  </si>
  <si>
    <t>Practice Presentation with Team</t>
  </si>
  <si>
    <t>Closed</t>
  </si>
  <si>
    <t>Michael Yeaple</t>
  </si>
  <si>
    <t>Simpply</t>
  </si>
  <si>
    <t>Academic Work Meeting</t>
  </si>
  <si>
    <t>Task</t>
  </si>
  <si>
    <t>Practice Presentation with Team</t>
  </si>
  <si>
    <t>Closed</t>
  </si>
  <si>
    <t>Curtis Burtner</t>
  </si>
  <si>
    <t>Simpply</t>
  </si>
  <si>
    <t>Academic Work Meeting</t>
  </si>
  <si>
    <t>Task</t>
  </si>
  <si>
    <t>Added Week by Week Tag Hour Break Out</t>
  </si>
  <si>
    <t>Closed</t>
  </si>
  <si>
    <t>Curtis Burtner</t>
  </si>
  <si>
    <t>Simpply\Iteration 2</t>
  </si>
  <si>
    <t>Process/Project Management Effort</t>
  </si>
  <si>
    <t>Task</t>
  </si>
  <si>
    <t>Generated Charts</t>
  </si>
  <si>
    <t>Closed</t>
  </si>
  <si>
    <t>Curtis Burtner</t>
  </si>
  <si>
    <t>Simpply</t>
  </si>
  <si>
    <t>Academic Work Effort</t>
  </si>
  <si>
    <t>Task</t>
  </si>
  <si>
    <t>Add Simpply.Global</t>
  </si>
  <si>
    <t>Closed</t>
  </si>
  <si>
    <t>Michael Yeaple</t>
  </si>
  <si>
    <t>Simpply</t>
  </si>
  <si>
    <t>Implementation</t>
  </si>
  <si>
    <t>Task</t>
  </si>
  <si>
    <t>Tagged Historical Data, Setup Historical Data Spreadsheet</t>
  </si>
  <si>
    <t>Closed</t>
  </si>
  <si>
    <t>Curtis Burtner</t>
  </si>
  <si>
    <t>Simpply</t>
  </si>
  <si>
    <t>Process/Project Management Effort</t>
  </si>
  <si>
    <t>Task</t>
  </si>
  <si>
    <t>Adjusted Effort Task Tracking Spreadsheet</t>
  </si>
  <si>
    <t>Closed</t>
  </si>
  <si>
    <t>Curtis Burtner</t>
  </si>
  <si>
    <t>Simpply</t>
  </si>
  <si>
    <t>Process/Project Management Effort</t>
  </si>
  <si>
    <t>Task</t>
  </si>
  <si>
    <t>Went through backlog and repathed old tasks to Simpply</t>
  </si>
  <si>
    <t>Closed</t>
  </si>
  <si>
    <t>Curtis Burtner</t>
  </si>
  <si>
    <t>Simpply</t>
  </si>
  <si>
    <t>Process/Project Management Effort</t>
  </si>
  <si>
    <t>Task</t>
  </si>
  <si>
    <t>Planning Meeting 11/28</t>
  </si>
  <si>
    <t>Closed</t>
  </si>
  <si>
    <t>Curtis Burtner</t>
  </si>
  <si>
    <t>Simpply</t>
  </si>
  <si>
    <t>Planning Meeting</t>
  </si>
  <si>
    <t>Task</t>
  </si>
  <si>
    <t>Planning Meeting 11/28</t>
  </si>
  <si>
    <t>Closed</t>
  </si>
  <si>
    <t>Mustafa Al-Salihi</t>
  </si>
  <si>
    <t>Simpply</t>
  </si>
  <si>
    <t>Planning Meeting</t>
  </si>
  <si>
    <t>Task</t>
  </si>
  <si>
    <t>Planning Meeting 11/28</t>
  </si>
  <si>
    <t>Closed</t>
  </si>
  <si>
    <t>Jeremy Shulman</t>
  </si>
  <si>
    <t>Simpply</t>
  </si>
  <si>
    <t>Planning Meeting</t>
  </si>
  <si>
    <t>Task</t>
  </si>
  <si>
    <t>Planning Meeting 11/28</t>
  </si>
  <si>
    <t>Closed</t>
  </si>
  <si>
    <t>Michael Yeaple</t>
  </si>
  <si>
    <t>Simpply</t>
  </si>
  <si>
    <t>Planning Meeting</t>
  </si>
  <si>
    <t>Task</t>
  </si>
  <si>
    <t>Review Class Design</t>
  </si>
  <si>
    <t>Closed</t>
  </si>
  <si>
    <t>Mustafa Al-Salihi</t>
  </si>
  <si>
    <t>Simpply\Iteration 2</t>
  </si>
  <si>
    <t>Design Meeting</t>
  </si>
  <si>
    <t>Task</t>
  </si>
  <si>
    <t>Review Class Design</t>
  </si>
  <si>
    <t>Closed</t>
  </si>
  <si>
    <t>Jeremy Shulman</t>
  </si>
  <si>
    <t>Simpply\Iteration 2</t>
  </si>
  <si>
    <t>Design Meeting</t>
  </si>
  <si>
    <t>Task</t>
  </si>
  <si>
    <t>Review Class Design</t>
  </si>
  <si>
    <t>Closed</t>
  </si>
  <si>
    <t>Curtis Burtner</t>
  </si>
  <si>
    <t>Simpply\Iteration 2</t>
  </si>
  <si>
    <t>Design Meeting</t>
  </si>
  <si>
    <t>Task</t>
  </si>
  <si>
    <t>Review Class Design</t>
  </si>
  <si>
    <t>Closed</t>
  </si>
  <si>
    <t>Michael Yeaple</t>
  </si>
  <si>
    <t>Simpply\Iteration 2</t>
  </si>
  <si>
    <t>Design Meeting</t>
  </si>
  <si>
    <t>Task</t>
  </si>
  <si>
    <t>Review Engine Class Design</t>
  </si>
  <si>
    <t>Closed</t>
  </si>
  <si>
    <t>Michael Yeaple</t>
  </si>
  <si>
    <t>Simpply\Iteration 2</t>
  </si>
  <si>
    <t>Design Meeting</t>
  </si>
  <si>
    <t>Task</t>
  </si>
  <si>
    <t>Review Engine Class Design</t>
  </si>
  <si>
    <t>Closed</t>
  </si>
  <si>
    <t>Jeremy Shulman</t>
  </si>
  <si>
    <t>Simpply\Iteration 2</t>
  </si>
  <si>
    <t>Design Meeting</t>
  </si>
  <si>
    <t>Task</t>
  </si>
  <si>
    <t>Review Engine Class Design</t>
  </si>
  <si>
    <t>Closed</t>
  </si>
  <si>
    <t>Mustafa Al-Salihi</t>
  </si>
  <si>
    <t>Simpply\Iteration 2</t>
  </si>
  <si>
    <t>Design Meeting</t>
  </si>
  <si>
    <t>Task</t>
  </si>
  <si>
    <t>Review Engine Class Design</t>
  </si>
  <si>
    <t>Closed</t>
  </si>
  <si>
    <t>Curtis Burtner</t>
  </si>
  <si>
    <t>Simpply\Iteration 2</t>
  </si>
  <si>
    <t>Design Meeting</t>
  </si>
  <si>
    <t>Tags</t>
  </si>
  <si>
    <t>Wk3Iteration 2</t>
  </si>
  <si>
    <t>Wk2Iteration 2</t>
  </si>
  <si>
    <t>Wk1Iteration 2</t>
  </si>
  <si>
    <t>Iteration 2</t>
  </si>
  <si>
    <t>Iteration 1</t>
  </si>
  <si>
    <t>Iteration 0</t>
  </si>
  <si>
    <t>Task</t>
  </si>
  <si>
    <t>Review User Experience</t>
  </si>
  <si>
    <t>Closed</t>
  </si>
  <si>
    <t>Mustafa Al-Salihi</t>
  </si>
  <si>
    <t>Simpply\Iteration 2</t>
  </si>
  <si>
    <t>Design Meeting</t>
  </si>
  <si>
    <t>Academic Work Effort</t>
  </si>
  <si>
    <t>Task</t>
  </si>
  <si>
    <t>Review User Experience</t>
  </si>
  <si>
    <t>Closed</t>
  </si>
  <si>
    <t>Jeremy Shulman</t>
  </si>
  <si>
    <t>Simpply\Iteration 2</t>
  </si>
  <si>
    <t>Design Meeting</t>
  </si>
  <si>
    <t>Academic Work Meeting</t>
  </si>
  <si>
    <t>Task</t>
  </si>
  <si>
    <t>Review User Experience</t>
  </si>
  <si>
    <t>Closed</t>
  </si>
  <si>
    <t>Curtis Burtner</t>
  </si>
  <si>
    <t>Simpply\Iteration 2</t>
  </si>
  <si>
    <t>Design Meeting</t>
  </si>
  <si>
    <t>Bugs</t>
  </si>
  <si>
    <t>Task</t>
  </si>
  <si>
    <t>Review User Experience</t>
  </si>
  <si>
    <t>Closed</t>
  </si>
  <si>
    <t>Michael Yeaple</t>
  </si>
  <si>
    <t>Simpply\Iteration 2</t>
  </si>
  <si>
    <t>Design Meeting</t>
  </si>
  <si>
    <t>Code/Design Review</t>
  </si>
  <si>
    <t>Task</t>
  </si>
  <si>
    <t>Design User Experience</t>
  </si>
  <si>
    <t>Closed</t>
  </si>
  <si>
    <t>Mustafa Al-Salihi</t>
  </si>
  <si>
    <t>Simpply\Iteration 2</t>
  </si>
  <si>
    <t>Design Effort</t>
  </si>
  <si>
    <t>Design Effort</t>
  </si>
  <si>
    <t>Task</t>
  </si>
  <si>
    <t>Update Effort Task Tracking Spreadsheet</t>
  </si>
  <si>
    <t>Closed</t>
  </si>
  <si>
    <t>Curtis Burtner</t>
  </si>
  <si>
    <t>Simpply</t>
  </si>
  <si>
    <t>Process/Project Management Effort</t>
  </si>
  <si>
    <t>Design Meeting</t>
  </si>
  <si>
    <t>Task</t>
  </si>
  <si>
    <t>Reformatted Historical Task Data</t>
  </si>
  <si>
    <t>Closed</t>
  </si>
  <si>
    <t>Curtis Burtner</t>
  </si>
  <si>
    <t>Simpply</t>
  </si>
  <si>
    <t>Process/Project Management Effort</t>
  </si>
  <si>
    <t>Implementation</t>
  </si>
  <si>
    <t>Task</t>
  </si>
  <si>
    <t>Email to customer</t>
  </si>
  <si>
    <t>Closed</t>
  </si>
  <si>
    <t>Curtis Burtner</t>
  </si>
  <si>
    <t>Simpply</t>
  </si>
  <si>
    <t>Process/Project Management Effort</t>
  </si>
  <si>
    <t>Planning Meeting</t>
  </si>
  <si>
    <t>Task</t>
  </si>
  <si>
    <t>Task Assignment Meeting</t>
  </si>
  <si>
    <t>Closed</t>
  </si>
  <si>
    <t>Jeremy Shulman</t>
  </si>
  <si>
    <t>Simpply</t>
  </si>
  <si>
    <t>Planning Meeting</t>
  </si>
  <si>
    <t>Process/Project Management Effort</t>
  </si>
  <si>
    <t>Task</t>
  </si>
  <si>
    <t>Task Assignment Meeting</t>
  </si>
  <si>
    <t>Closed</t>
  </si>
  <si>
    <t>Curtis Burtner</t>
  </si>
  <si>
    <t>Simpply</t>
  </si>
  <si>
    <t>Planning Meeting</t>
  </si>
  <si>
    <t>Process/Project Management Meeting</t>
  </si>
  <si>
    <t>Task</t>
  </si>
  <si>
    <t>Task Assignment Meeting</t>
  </si>
  <si>
    <t>Closed</t>
  </si>
  <si>
    <t>Mustafa Al-Salihi</t>
  </si>
  <si>
    <t>Simpply</t>
  </si>
  <si>
    <t>Planning Meeting</t>
  </si>
  <si>
    <t>Project Setup</t>
  </si>
  <si>
    <t>Task</t>
  </si>
  <si>
    <t>Task Assignment Meeting</t>
  </si>
  <si>
    <t>Closed</t>
  </si>
  <si>
    <t>Michael Yeaple</t>
  </si>
  <si>
    <t>Simpply</t>
  </si>
  <si>
    <t>Planning Meeting</t>
  </si>
  <si>
    <t>Progress Meeting</t>
  </si>
  <si>
    <t>Task</t>
  </si>
  <si>
    <t>Comprehend Data</t>
  </si>
  <si>
    <t>Closed</t>
  </si>
  <si>
    <t>Curtis Burtner</t>
  </si>
  <si>
    <t>Simpply\Iteration 2</t>
  </si>
  <si>
    <t>Design Effort</t>
  </si>
  <si>
    <t>Refactoring</t>
  </si>
  <si>
    <t>Task</t>
  </si>
  <si>
    <t>Class Design Review</t>
  </si>
  <si>
    <t>Closed</t>
  </si>
  <si>
    <t>Jeremy Shulman</t>
  </si>
  <si>
    <t>Simpply\Iteration 2</t>
  </si>
  <si>
    <t>Design Meeting</t>
  </si>
  <si>
    <t>Requirements Effort</t>
  </si>
  <si>
    <t>Task</t>
  </si>
  <si>
    <t>Class Design Review</t>
  </si>
  <si>
    <t>Closed</t>
  </si>
  <si>
    <t>Michael Yeaple</t>
  </si>
  <si>
    <t>Simpply\Iteration 2</t>
  </si>
  <si>
    <t>Design Meeting</t>
  </si>
  <si>
    <t>Requirements Meeting</t>
  </si>
  <si>
    <t>Task</t>
  </si>
  <si>
    <t>Class Design Review</t>
  </si>
  <si>
    <t>Closed</t>
  </si>
  <si>
    <t>Curtis Burtner</t>
  </si>
  <si>
    <t>Simpply\Iteration 2</t>
  </si>
  <si>
    <t>Design Meeting</t>
  </si>
  <si>
    <t>Testing Effort</t>
  </si>
  <si>
    <t>Task</t>
  </si>
  <si>
    <t>Class Design Review</t>
  </si>
  <si>
    <t>Closed</t>
  </si>
  <si>
    <t>Jeremy Shulman</t>
  </si>
  <si>
    <t>Simpply\Iteration 2</t>
  </si>
  <si>
    <t>Design Meeting</t>
  </si>
  <si>
    <t>Task</t>
  </si>
  <si>
    <t>Class Design Review</t>
  </si>
  <si>
    <t>Closed</t>
  </si>
  <si>
    <t>Curtis Burtner</t>
  </si>
  <si>
    <t>Simpply\Iteration 2</t>
  </si>
  <si>
    <t>Design Meeting</t>
  </si>
  <si>
    <t>Total:</t>
  </si>
  <si>
    <t>Task</t>
  </si>
  <si>
    <t>Class Design Review</t>
  </si>
  <si>
    <t>Closed</t>
  </si>
  <si>
    <t>Michael Yeaple</t>
  </si>
  <si>
    <t>Simpply\Iteration 2</t>
  </si>
  <si>
    <t>Design Meeting</t>
  </si>
  <si>
    <t>Task</t>
  </si>
  <si>
    <t>Comprehend Data</t>
  </si>
  <si>
    <t>Closed</t>
  </si>
  <si>
    <t>Jeremy Shulman</t>
  </si>
  <si>
    <t>Simpply\Iteration 2</t>
  </si>
  <si>
    <t>Design Effort</t>
  </si>
  <si>
    <t>Task</t>
  </si>
  <si>
    <t>Comprehend Data</t>
  </si>
  <si>
    <t>Closed</t>
  </si>
  <si>
    <t>Michael Yeaple</t>
  </si>
  <si>
    <t>Simpply\Iteration 2</t>
  </si>
  <si>
    <t>Design Effort</t>
  </si>
  <si>
    <t>Task</t>
  </si>
  <si>
    <t>Investigate Providing a "Real" Burndown</t>
  </si>
  <si>
    <t>Closed</t>
  </si>
  <si>
    <t>Curtis Burtner</t>
  </si>
  <si>
    <t>Simpply</t>
  </si>
  <si>
    <t>Process/Project Management Effort</t>
  </si>
  <si>
    <t>Task</t>
  </si>
  <si>
    <t>Email to Martinez</t>
  </si>
  <si>
    <t>Closed</t>
  </si>
  <si>
    <t>Curtis Burtner</t>
  </si>
  <si>
    <t>Simpply</t>
  </si>
  <si>
    <t>Process/Project Management Effort</t>
  </si>
  <si>
    <t>Task</t>
  </si>
  <si>
    <t>Email to Martinez about backdating in TFS</t>
  </si>
  <si>
    <t>Closed</t>
  </si>
  <si>
    <t>Curtis Burtner</t>
  </si>
  <si>
    <t>Simpply</t>
  </si>
  <si>
    <t>Process/Project Management Effort</t>
  </si>
  <si>
    <t>Task</t>
  </si>
  <si>
    <t>Class Design Review</t>
  </si>
  <si>
    <t>Closed</t>
  </si>
  <si>
    <t>Mustafa Al-Salihi</t>
  </si>
  <si>
    <t>Simpply\Iteration 2</t>
  </si>
  <si>
    <t>Design Meeting</t>
  </si>
  <si>
    <t>Task</t>
  </si>
  <si>
    <t>User Experience Design</t>
  </si>
  <si>
    <t>Closed</t>
  </si>
  <si>
    <t>Jeremy Shulman</t>
  </si>
  <si>
    <t>Simpply\Iteration 2</t>
  </si>
  <si>
    <t>Design Effort</t>
  </si>
  <si>
    <t>Task</t>
  </si>
  <si>
    <t>Class Design</t>
  </si>
  <si>
    <t>Closed</t>
  </si>
  <si>
    <t>Mustafa Al-Salihi</t>
  </si>
  <si>
    <t>Simpply\Iteration 2</t>
  </si>
  <si>
    <t>Design Effort</t>
  </si>
  <si>
    <t>Task</t>
  </si>
  <si>
    <t>User Experience Design Review</t>
  </si>
  <si>
    <t>Closed</t>
  </si>
  <si>
    <t>Mustafa Al-Salihi</t>
  </si>
  <si>
    <t>Simpply\Iteration 2</t>
  </si>
  <si>
    <t>Design Meeting</t>
  </si>
  <si>
    <t>Task</t>
  </si>
  <si>
    <t>Review User Experience Design</t>
  </si>
  <si>
    <t>Closed</t>
  </si>
  <si>
    <t>Mustafa Al-Salihi</t>
  </si>
  <si>
    <t>Simpply\Iteration 2</t>
  </si>
  <si>
    <t>Design Meeting</t>
  </si>
  <si>
    <t>Task</t>
  </si>
  <si>
    <t>User Experience Design Review</t>
  </si>
  <si>
    <t>Closed</t>
  </si>
  <si>
    <t>Curtis Burtner</t>
  </si>
  <si>
    <t>Simpply\Iteration 2</t>
  </si>
  <si>
    <t>Design Meeting</t>
  </si>
  <si>
    <t>Task</t>
  </si>
  <si>
    <t>User Experience Design Review</t>
  </si>
  <si>
    <t>Closed</t>
  </si>
  <si>
    <t>Michael Yeaple</t>
  </si>
  <si>
    <t>Simpply\Iteration 2</t>
  </si>
  <si>
    <t>Design Meeting</t>
  </si>
  <si>
    <t>Task</t>
  </si>
  <si>
    <t>User Experience Design Review</t>
  </si>
  <si>
    <t>Closed</t>
  </si>
  <si>
    <t>Jeremy Shulman</t>
  </si>
  <si>
    <t>Simpply\Iteration 2</t>
  </si>
  <si>
    <t>Design Meeting</t>
  </si>
  <si>
    <t>Task</t>
  </si>
  <si>
    <t>Review User Experience Design</t>
  </si>
  <si>
    <t>Closed</t>
  </si>
  <si>
    <t>Michael Yeaple</t>
  </si>
  <si>
    <t>Simpply\Iteration 2</t>
  </si>
  <si>
    <t>Design Meeting</t>
  </si>
  <si>
    <t>Task</t>
  </si>
  <si>
    <t>Review User Experience Design</t>
  </si>
  <si>
    <t>Closed</t>
  </si>
  <si>
    <t>Jeremy Shulman</t>
  </si>
  <si>
    <t>Simpply\Iteration 2</t>
  </si>
  <si>
    <t>Design Meeting</t>
  </si>
  <si>
    <t>Task</t>
  </si>
  <si>
    <t>Review User Experience Design</t>
  </si>
  <si>
    <t>Closed</t>
  </si>
  <si>
    <t>Curtis Burtner</t>
  </si>
  <si>
    <t>Simpply\Iteration 2</t>
  </si>
  <si>
    <t>Design Meeting</t>
  </si>
  <si>
    <t>Task</t>
  </si>
  <si>
    <t>Engine Class Design</t>
  </si>
  <si>
    <t>Closed</t>
  </si>
  <si>
    <t>Jeremy Shulman</t>
  </si>
  <si>
    <t>Simpply\Iteration 2</t>
  </si>
  <si>
    <t>Design Effort</t>
  </si>
  <si>
    <t>Task</t>
  </si>
  <si>
    <t>Class Design for Customize Item Explorer</t>
  </si>
  <si>
    <t>Closed</t>
  </si>
  <si>
    <t>Michael Yeaple</t>
  </si>
  <si>
    <t>Simpply\Iteration 2</t>
  </si>
  <si>
    <t>Design Effort</t>
  </si>
  <si>
    <t>Task</t>
  </si>
  <si>
    <t>Reviewed and Updated risks</t>
  </si>
  <si>
    <t>Closed</t>
  </si>
  <si>
    <t>Curtis Burtner</t>
  </si>
  <si>
    <t>Simpply</t>
  </si>
  <si>
    <t>Process/Project Management Effort</t>
  </si>
  <si>
    <t>Task</t>
  </si>
  <si>
    <t>Design User Experience</t>
  </si>
  <si>
    <t>Closed</t>
  </si>
  <si>
    <t>Curtis Burtner</t>
  </si>
  <si>
    <t>Simpply\Iteration 2</t>
  </si>
  <si>
    <t>Design Effort</t>
  </si>
  <si>
    <t>Task</t>
  </si>
  <si>
    <t>Planning Meeting 11/21</t>
  </si>
  <si>
    <t>Closed</t>
  </si>
  <si>
    <t>Jeremy Shulman</t>
  </si>
  <si>
    <t>Simpply</t>
  </si>
  <si>
    <t>Planning Meeting</t>
  </si>
  <si>
    <t>Task</t>
  </si>
  <si>
    <t>Planning Meeting 11/21</t>
  </si>
  <si>
    <t>Closed</t>
  </si>
  <si>
    <t>Curtis Burtner</t>
  </si>
  <si>
    <t>Simpply</t>
  </si>
  <si>
    <t>Planning Meeting</t>
  </si>
  <si>
    <t>Task</t>
  </si>
  <si>
    <t>Planning Meeting 11/21</t>
  </si>
  <si>
    <t>Closed</t>
  </si>
  <si>
    <t>Michael Yeaple</t>
  </si>
  <si>
    <t>Simpply</t>
  </si>
  <si>
    <t>Planning Meeting</t>
  </si>
  <si>
    <t>Task</t>
  </si>
  <si>
    <t>Design Engine Architecture</t>
  </si>
  <si>
    <t>Closed</t>
  </si>
  <si>
    <t>Curtis Burtner</t>
  </si>
  <si>
    <t>Simpply\Iteration 2</t>
  </si>
  <si>
    <t>Design Meeting</t>
  </si>
  <si>
    <t>Task</t>
  </si>
  <si>
    <t>Design Engine Architecture</t>
  </si>
  <si>
    <t>Closed</t>
  </si>
  <si>
    <t>Michael Yeaple</t>
  </si>
  <si>
    <t>Simpply\Iteration 2</t>
  </si>
  <si>
    <t>Design Meeting</t>
  </si>
  <si>
    <t>Task</t>
  </si>
  <si>
    <t>Design Engine Architecture</t>
  </si>
  <si>
    <t>Closed</t>
  </si>
  <si>
    <t>Jeremy Shulman</t>
  </si>
  <si>
    <t>Simpply\Iteration 2</t>
  </si>
  <si>
    <t>Design Meeting</t>
  </si>
  <si>
    <t>Task</t>
  </si>
  <si>
    <t>11/13 End of Iteration Customer Meeting</t>
  </si>
  <si>
    <t>Closed</t>
  </si>
  <si>
    <t>Jeremy Shulman</t>
  </si>
  <si>
    <t>Simpply</t>
  </si>
  <si>
    <t>Progress Meeting</t>
  </si>
  <si>
    <t>Task</t>
  </si>
  <si>
    <t>On-site Wegmans Algorithms Meeting</t>
  </si>
  <si>
    <t>Closed</t>
  </si>
  <si>
    <t>Mustafa Al-Salihi</t>
  </si>
  <si>
    <t>Simpply</t>
  </si>
  <si>
    <t>Requirements Meeting</t>
  </si>
  <si>
    <t>Task</t>
  </si>
  <si>
    <t>On-site Wegmans Algorithms Meeting</t>
  </si>
  <si>
    <t>Closed</t>
  </si>
  <si>
    <t>Jeremy Shulman</t>
  </si>
  <si>
    <t>Simpply</t>
  </si>
  <si>
    <t>Requirements Meeting</t>
  </si>
  <si>
    <t>Task</t>
  </si>
  <si>
    <t>On-site Wegmans Algorithms Meeting</t>
  </si>
  <si>
    <t>Closed</t>
  </si>
  <si>
    <t>Curtis Burtner</t>
  </si>
  <si>
    <t>Simpply</t>
  </si>
  <si>
    <t>Requirements Meeting</t>
  </si>
  <si>
    <t>Task</t>
  </si>
  <si>
    <t>On-site Wegmans Algorithms Meeting</t>
  </si>
  <si>
    <t>Closed</t>
  </si>
  <si>
    <t>Michael Yeaple</t>
  </si>
  <si>
    <t>Simpply</t>
  </si>
  <si>
    <t>Requirements Meeting</t>
  </si>
  <si>
    <t>Task</t>
  </si>
  <si>
    <t>Email to Martinez</t>
  </si>
  <si>
    <t>Closed</t>
  </si>
  <si>
    <t>Curtis Burtner</t>
  </si>
  <si>
    <t>Simpply</t>
  </si>
  <si>
    <t>Process/Project Management Effort</t>
  </si>
  <si>
    <t>Task</t>
  </si>
  <si>
    <t>Design Document</t>
  </si>
  <si>
    <t>Closed</t>
  </si>
  <si>
    <t>Jeremy Shulman</t>
  </si>
  <si>
    <t>Simpply</t>
  </si>
  <si>
    <t>Process/Project Management Effort</t>
  </si>
  <si>
    <t>Task</t>
  </si>
  <si>
    <t>Investigate task back-dating</t>
  </si>
  <si>
    <t>Closed</t>
  </si>
  <si>
    <t>Curtis Burtner</t>
  </si>
  <si>
    <t>Simpply</t>
  </si>
  <si>
    <t>Process/Project Management Effort</t>
  </si>
  <si>
    <t>Task</t>
  </si>
  <si>
    <t>Presentation Meeting</t>
  </si>
  <si>
    <t>Closed</t>
  </si>
  <si>
    <t>Michael Yeaple</t>
  </si>
  <si>
    <t>Simpply</t>
  </si>
  <si>
    <t>Academic Work Meeting</t>
  </si>
  <si>
    <t>Task</t>
  </si>
  <si>
    <t>Presentation Meeting</t>
  </si>
  <si>
    <t>Closed</t>
  </si>
  <si>
    <t>Jeremy Shulman</t>
  </si>
  <si>
    <t>Simpply</t>
  </si>
  <si>
    <t>Academic Work Meeting</t>
  </si>
  <si>
    <t>Task</t>
  </si>
  <si>
    <t>Presentation Meeting</t>
  </si>
  <si>
    <t>Closed</t>
  </si>
  <si>
    <t>Mustafa Al-Salihi</t>
  </si>
  <si>
    <t>Simpply</t>
  </si>
  <si>
    <t>Academic Work Meeting</t>
  </si>
  <si>
    <t>Task</t>
  </si>
  <si>
    <t>Presentation Meeting</t>
  </si>
  <si>
    <t>Closed</t>
  </si>
  <si>
    <t>Curtis Burtner</t>
  </si>
  <si>
    <t>Simpply</t>
  </si>
  <si>
    <t>Academic Work Meeting</t>
  </si>
  <si>
    <t>Task</t>
  </si>
  <si>
    <t>11/11 Meeting</t>
  </si>
  <si>
    <t>Closed</t>
  </si>
  <si>
    <t>Mustafa Al-Salihi</t>
  </si>
  <si>
    <t>Simpply</t>
  </si>
  <si>
    <t>Process/Project Management Effort</t>
  </si>
  <si>
    <t>Task</t>
  </si>
  <si>
    <t>11/19 Meeting - Finish Story/Task Planning</t>
  </si>
  <si>
    <t>Closed</t>
  </si>
  <si>
    <t>Mustafa Al-Salihi</t>
  </si>
  <si>
    <t>Simpply</t>
  </si>
  <si>
    <t>Planning Meeting</t>
  </si>
  <si>
    <t>Task</t>
  </si>
  <si>
    <t>11/19 Meeting - Finish Story/Task Planning</t>
  </si>
  <si>
    <t>Closed</t>
  </si>
  <si>
    <t>Curtis Burtner</t>
  </si>
  <si>
    <t>Simpply</t>
  </si>
  <si>
    <t>Planning Meeting</t>
  </si>
  <si>
    <t>Task</t>
  </si>
  <si>
    <t>11/19 Meeting - Finish Story/Task Planning</t>
  </si>
  <si>
    <t>Closed</t>
  </si>
  <si>
    <t>Jeremy Shulman</t>
  </si>
  <si>
    <t>Simpply</t>
  </si>
  <si>
    <t>Planning Meeting</t>
  </si>
  <si>
    <t>Task</t>
  </si>
  <si>
    <t>11/19 Meeting - Finish Story/Task Planning</t>
  </si>
  <si>
    <t>Closed</t>
  </si>
  <si>
    <t>Michael Yeaple</t>
  </si>
  <si>
    <t>Simpply</t>
  </si>
  <si>
    <t>Planning Meeting</t>
  </si>
  <si>
    <t>Task</t>
  </si>
  <si>
    <t>Planning Meeting 11/18</t>
  </si>
  <si>
    <t>Closed</t>
  </si>
  <si>
    <t>Curtis Burtner</t>
  </si>
  <si>
    <t>Simpply</t>
  </si>
  <si>
    <t>Planning Meeting</t>
  </si>
  <si>
    <t>Task</t>
  </si>
  <si>
    <t>Rename tasks for consistency and Update Remaining field.</t>
  </si>
  <si>
    <t>Closed</t>
  </si>
  <si>
    <t>Michael Yeaple</t>
  </si>
  <si>
    <t>Simpply</t>
  </si>
  <si>
    <t>Process/Project Management Effort</t>
  </si>
  <si>
    <t>Task</t>
  </si>
  <si>
    <t>Adjusted task queries</t>
  </si>
  <si>
    <t>Closed</t>
  </si>
  <si>
    <t>Curtis Burtner</t>
  </si>
  <si>
    <t>Simpply</t>
  </si>
  <si>
    <t>Process/Project Management Effort</t>
  </si>
  <si>
    <t>Task</t>
  </si>
  <si>
    <t>Take care of task tagging/linking/duplication From 11/18 Meeting</t>
  </si>
  <si>
    <t>Closed</t>
  </si>
  <si>
    <t>Michael Yeaple</t>
  </si>
  <si>
    <t>Simpply</t>
  </si>
  <si>
    <t>Process/Project Management Effort</t>
  </si>
  <si>
    <t>Task</t>
  </si>
  <si>
    <t>Change Schedule</t>
  </si>
  <si>
    <t>Closed</t>
  </si>
  <si>
    <t>Mustafa Al-Salihi</t>
  </si>
  <si>
    <t>Simpply</t>
  </si>
  <si>
    <t>Process/Project Management Effort</t>
  </si>
  <si>
    <t>Task</t>
  </si>
  <si>
    <t>Create a test plan using TFS</t>
  </si>
  <si>
    <t>Closed</t>
  </si>
  <si>
    <t>Mustafa Al-Salihi</t>
  </si>
  <si>
    <t>Simpply</t>
  </si>
  <si>
    <t>Testing Effort</t>
  </si>
  <si>
    <t>Task</t>
  </si>
  <si>
    <t>11/13 End of Iteration Customer Meeting</t>
  </si>
  <si>
    <t>Closed</t>
  </si>
  <si>
    <t>Mustafa Al-Salihi</t>
  </si>
  <si>
    <t>Simpply</t>
  </si>
  <si>
    <t>Progress Meeting</t>
  </si>
  <si>
    <t>Task</t>
  </si>
  <si>
    <t>Email to customer</t>
  </si>
  <si>
    <t>Closed</t>
  </si>
  <si>
    <t>Curtis Burtner</t>
  </si>
  <si>
    <t>Simpply</t>
  </si>
  <si>
    <t>Process/Project Management Effort</t>
  </si>
  <si>
    <t>Task</t>
  </si>
  <si>
    <t>Planning Meeting 11/18</t>
  </si>
  <si>
    <t>Closed</t>
  </si>
  <si>
    <t>Jeremy Shulman</t>
  </si>
  <si>
    <t>Simpply</t>
  </si>
  <si>
    <t>Planning Meeting</t>
  </si>
  <si>
    <t>Task</t>
  </si>
  <si>
    <t>Planning Meeting 11/18</t>
  </si>
  <si>
    <t>Closed</t>
  </si>
  <si>
    <t>Mustafa Al-Salihi</t>
  </si>
  <si>
    <t>Simpply</t>
  </si>
  <si>
    <t>Planning Meeting</t>
  </si>
  <si>
    <t>Task</t>
  </si>
  <si>
    <t>Planning Meeting 11/18</t>
  </si>
  <si>
    <t>Closed</t>
  </si>
  <si>
    <t>Michael Yeaple</t>
  </si>
  <si>
    <t>Simpply</t>
  </si>
  <si>
    <t>Planning Meeting</t>
  </si>
  <si>
    <t>Task</t>
  </si>
  <si>
    <t>Investigate Interim Presentation</t>
  </si>
  <si>
    <t>Closed</t>
  </si>
  <si>
    <t>Michael Yeaple</t>
  </si>
  <si>
    <t>Simpply</t>
  </si>
  <si>
    <t>Academic Work Effort</t>
  </si>
  <si>
    <t>Task</t>
  </si>
  <si>
    <t>11/13 End of Iteration Customer Meeting</t>
  </si>
  <si>
    <t>Closed</t>
  </si>
  <si>
    <t>Michael Yeaple</t>
  </si>
  <si>
    <t>Simpply</t>
  </si>
  <si>
    <t>Progress Meeting</t>
  </si>
  <si>
    <t>Task</t>
  </si>
  <si>
    <t>Set Up Individual Effort Reports</t>
  </si>
  <si>
    <t>Closed</t>
  </si>
  <si>
    <t>Curtis Burtner</t>
  </si>
  <si>
    <t>Simpply</t>
  </si>
  <si>
    <t>Process/Project Management Effort</t>
  </si>
  <si>
    <t>Task</t>
  </si>
  <si>
    <t>Manage Risks</t>
  </si>
  <si>
    <t>Closed</t>
  </si>
  <si>
    <t>Curtis Burtner</t>
  </si>
  <si>
    <t>Simpply</t>
  </si>
  <si>
    <t>Process/Project Management Effort</t>
  </si>
  <si>
    <t>Task</t>
  </si>
  <si>
    <t>Page Styling/Refactoring Meeting</t>
  </si>
  <si>
    <t>Closed</t>
  </si>
  <si>
    <t>Curtis Burtner</t>
  </si>
  <si>
    <t>Simpply</t>
  </si>
  <si>
    <t>Refactoring</t>
  </si>
  <si>
    <t>Task</t>
  </si>
  <si>
    <t>CSS Touch up with Michael</t>
  </si>
  <si>
    <t>Closed</t>
  </si>
  <si>
    <t>Jeremy Shulman</t>
  </si>
  <si>
    <t>Simpply</t>
  </si>
  <si>
    <t>Refactoring</t>
  </si>
  <si>
    <t>Task</t>
  </si>
  <si>
    <t>Page Styling/Refactoring Meeting</t>
  </si>
  <si>
    <t>Closed</t>
  </si>
  <si>
    <t>Michael Yeaple</t>
  </si>
  <si>
    <t>Simpply</t>
  </si>
  <si>
    <t>Refactoring</t>
  </si>
  <si>
    <t>Task</t>
  </si>
  <si>
    <t>11/11 Meeting</t>
  </si>
  <si>
    <t>Closed</t>
  </si>
  <si>
    <t>Curtis Burtner</t>
  </si>
  <si>
    <t>Simpply</t>
  </si>
  <si>
    <t>Process/Project Management Effort</t>
  </si>
  <si>
    <t>User Story</t>
  </si>
  <si>
    <t>Sort Summary of All Items</t>
  </si>
  <si>
    <t>Closed</t>
  </si>
  <si>
    <t>Michael Yeaple</t>
  </si>
  <si>
    <t>Simpply\Iteration 1</t>
  </si>
  <si>
    <t>Task</t>
  </si>
  <si>
    <t>Style Column Headers based on Sort</t>
  </si>
  <si>
    <t>Closed</t>
  </si>
  <si>
    <t>Michael Yeaple</t>
  </si>
  <si>
    <t>Simpply\Iteration 1</t>
  </si>
  <si>
    <t>Implementation</t>
  </si>
  <si>
    <t>Task</t>
  </si>
  <si>
    <t>Implementation</t>
  </si>
  <si>
    <t>Closed</t>
  </si>
  <si>
    <t>Michael Yeaple</t>
  </si>
  <si>
    <t>Simpply\Iteration 1</t>
  </si>
  <si>
    <t>Implementation</t>
  </si>
  <si>
    <t>Task</t>
  </si>
  <si>
    <t>Design Classes</t>
  </si>
  <si>
    <t>Closed</t>
  </si>
  <si>
    <t>Michael Yeaple</t>
  </si>
  <si>
    <t>Simpply\Iteration 1</t>
  </si>
  <si>
    <t>Design Effort</t>
  </si>
  <si>
    <t>User Story</t>
  </si>
  <si>
    <t>View Basic Item Information</t>
  </si>
  <si>
    <t>Closed</t>
  </si>
  <si>
    <t>Jeremy Shulman</t>
  </si>
  <si>
    <t>Simpply\Iteration 1</t>
  </si>
  <si>
    <t>Implementation</t>
  </si>
  <si>
    <t>Task</t>
  </si>
  <si>
    <t>Sales Information Logic</t>
  </si>
  <si>
    <t>Closed</t>
  </si>
  <si>
    <t>Jeremy Shulman</t>
  </si>
  <si>
    <t>Simpply\Iteration 1</t>
  </si>
  <si>
    <t>Implementation</t>
  </si>
  <si>
    <t>User Story</t>
  </si>
  <si>
    <t>View Summary of All Items</t>
  </si>
  <si>
    <t>Closed</t>
  </si>
  <si>
    <t>Curtis Burtner</t>
  </si>
  <si>
    <t>Simpply\Iteration 1</t>
  </si>
  <si>
    <t>Task</t>
  </si>
  <si>
    <t>Style Page</t>
  </si>
  <si>
    <t>Closed</t>
  </si>
  <si>
    <t>Curtis Burtner</t>
  </si>
  <si>
    <t>Simpply\Iteration 1</t>
  </si>
  <si>
    <t>Implementation</t>
  </si>
  <si>
    <t>Task</t>
  </si>
  <si>
    <t>Style Page</t>
  </si>
  <si>
    <t>Closed</t>
  </si>
  <si>
    <t>Michael Yeaple</t>
  </si>
  <si>
    <t>Simpply\Iteration 1</t>
  </si>
  <si>
    <t>Implementation</t>
  </si>
  <si>
    <t>Task</t>
  </si>
  <si>
    <t>Implement Design</t>
  </si>
  <si>
    <t>Closed</t>
  </si>
  <si>
    <t>Michael Yeaple</t>
  </si>
  <si>
    <t>Simpply\Iteration 1</t>
  </si>
  <si>
    <t>Implementation</t>
  </si>
  <si>
    <t>Task</t>
  </si>
  <si>
    <t>Design Classes</t>
  </si>
  <si>
    <t>Closed</t>
  </si>
  <si>
    <t>Michael Yeaple</t>
  </si>
  <si>
    <t>Simpply\Iteration 1</t>
  </si>
  <si>
    <t>Design Effort</t>
  </si>
  <si>
    <t>User Story</t>
  </si>
  <si>
    <t>Create Detailed Item Data View</t>
  </si>
  <si>
    <t>Closed</t>
  </si>
  <si>
    <t>Jeremy Shulman</t>
  </si>
  <si>
    <t>Simpply\Iteration 1</t>
  </si>
  <si>
    <t>Implementation</t>
  </si>
  <si>
    <t>Bug</t>
  </si>
  <si>
    <t>ItemDetail Null Reference Error</t>
  </si>
  <si>
    <t>Resolved</t>
  </si>
  <si>
    <t>Jeremy Shulman</t>
  </si>
  <si>
    <t>Simpply\Iteration 1</t>
  </si>
  <si>
    <t>Bugs</t>
  </si>
  <si>
    <t>Task</t>
  </si>
  <si>
    <t>Fix Null Reference Error (60)</t>
  </si>
  <si>
    <t>Closed</t>
  </si>
  <si>
    <t>Jeremy Shulman</t>
  </si>
  <si>
    <t>Simpply\Iteration 1</t>
  </si>
  <si>
    <t>Implementation</t>
  </si>
  <si>
    <t>Task</t>
  </si>
  <si>
    <t>Implementation w/mock data</t>
  </si>
  <si>
    <t>Closed</t>
  </si>
  <si>
    <t>Mustafa Al-Salihi</t>
  </si>
  <si>
    <t>Simpply\Iteration 1</t>
  </si>
  <si>
    <t>Implementation</t>
  </si>
  <si>
    <t>Task</t>
  </si>
  <si>
    <t>Implementation w/mock data</t>
  </si>
  <si>
    <t>Closed</t>
  </si>
  <si>
    <t>Jeremy Shulman</t>
  </si>
  <si>
    <t>Simpply\Iteration 1</t>
  </si>
  <si>
    <t>Implementation</t>
  </si>
  <si>
    <t>Task</t>
  </si>
  <si>
    <t>Wireframes/Mockups</t>
  </si>
  <si>
    <t>Closed</t>
  </si>
  <si>
    <t>Mustafa Al-Salihi</t>
  </si>
  <si>
    <t>Simpply\Iteration 1</t>
  </si>
  <si>
    <t>Design Effort;Requirements Effort</t>
  </si>
  <si>
    <t>Task</t>
  </si>
  <si>
    <t>Class Diagram</t>
  </si>
  <si>
    <t>Closed</t>
  </si>
  <si>
    <t>Jeremy Shulman</t>
  </si>
  <si>
    <t>Simpply\Iteration 1</t>
  </si>
  <si>
    <t>Design Effort</t>
  </si>
  <si>
    <t>User Story</t>
  </si>
  <si>
    <t>Create Item Summary View</t>
  </si>
  <si>
    <t>Closed</t>
  </si>
  <si>
    <t>Michael Yeaple</t>
  </si>
  <si>
    <t>Simpply\Iteration 1</t>
  </si>
  <si>
    <t>Task</t>
  </si>
  <si>
    <t>Add Missing Placeholders</t>
  </si>
  <si>
    <t>Closed</t>
  </si>
  <si>
    <t>Michael Yeaple</t>
  </si>
  <si>
    <t>Simpply\Iteration 1</t>
  </si>
  <si>
    <t>Implementation</t>
  </si>
  <si>
    <t>Task</t>
  </si>
  <si>
    <t>Implement View with Dummy Data (Item Summary View)</t>
  </si>
  <si>
    <t>Closed</t>
  </si>
  <si>
    <t>Michael Yeaple</t>
  </si>
  <si>
    <t>Simpply\Iteration 1</t>
  </si>
  <si>
    <t>Implementation</t>
  </si>
  <si>
    <t>Task</t>
  </si>
  <si>
    <t>Design Classes (Item Summary View)</t>
  </si>
  <si>
    <t>Closed</t>
  </si>
  <si>
    <t>Michael Yeaple</t>
  </si>
  <si>
    <t>Simpply\Iteration 1</t>
  </si>
  <si>
    <t>Design Effort</t>
  </si>
  <si>
    <t>Task</t>
  </si>
  <si>
    <t>Create Mockups (Item Summary View)</t>
  </si>
  <si>
    <t>Closed</t>
  </si>
  <si>
    <t>Michael Yeaple</t>
  </si>
  <si>
    <t>Simpply\Iteration 1</t>
  </si>
  <si>
    <t>Design Effort</t>
  </si>
  <si>
    <t>Task</t>
  </si>
  <si>
    <t>Task Breakdown (Item Summary View)</t>
  </si>
  <si>
    <t>Closed</t>
  </si>
  <si>
    <t>Michael Yeaple</t>
  </si>
  <si>
    <t>Simpply\Iteration 1</t>
  </si>
  <si>
    <t>Process/Project Management Effort</t>
  </si>
  <si>
    <t>Task</t>
  </si>
  <si>
    <t>11/11 Meeting</t>
  </si>
  <si>
    <t>Closed</t>
  </si>
  <si>
    <t>Jeremy Shulman</t>
  </si>
  <si>
    <t>Simpply</t>
  </si>
  <si>
    <t>Process/Project Management Effort</t>
  </si>
  <si>
    <t>Task</t>
  </si>
  <si>
    <t>Fix ItemController Code for Failed Unit Tests</t>
  </si>
  <si>
    <t>Closed</t>
  </si>
  <si>
    <t>Michael Yeaple</t>
  </si>
  <si>
    <t>Simpply</t>
  </si>
  <si>
    <t>Implementation</t>
  </si>
  <si>
    <t>Task</t>
  </si>
  <si>
    <t>Quick Review with Michael</t>
  </si>
  <si>
    <t>Closed</t>
  </si>
  <si>
    <t>Curtis Burtner</t>
  </si>
  <si>
    <t>Simpply</t>
  </si>
  <si>
    <t>Code/Design Review</t>
  </si>
  <si>
    <t>Task</t>
  </si>
  <si>
    <t>11/11 Meeting</t>
  </si>
  <si>
    <t>Closed</t>
  </si>
  <si>
    <t>Michael Yeaple</t>
  </si>
  <si>
    <t>Simpply</t>
  </si>
  <si>
    <t>Process/Project Management Effort</t>
  </si>
  <si>
    <t>Task</t>
  </si>
  <si>
    <t>Email to Team</t>
  </si>
  <si>
    <t>Closed</t>
  </si>
  <si>
    <t>Curtis Burtner</t>
  </si>
  <si>
    <t>Simpply</t>
  </si>
  <si>
    <t>Process/Project Management Effort</t>
  </si>
  <si>
    <t>Task</t>
  </si>
  <si>
    <t>Setup FTP Server</t>
  </si>
  <si>
    <t>Closed</t>
  </si>
  <si>
    <t>Michael Yeaple</t>
  </si>
  <si>
    <t>Simpply</t>
  </si>
  <si>
    <t>Project Setup</t>
  </si>
  <si>
    <t>Task</t>
  </si>
  <si>
    <t>Setup FTP Server</t>
  </si>
  <si>
    <t>Closed</t>
  </si>
  <si>
    <t>Jeremy Shulman</t>
  </si>
  <si>
    <t>Simpply</t>
  </si>
  <si>
    <t>Project Setup</t>
  </si>
  <si>
    <t>Task</t>
  </si>
  <si>
    <t>Customer Progress Meeting</t>
  </si>
  <si>
    <t>Closed</t>
  </si>
  <si>
    <t>Jeremy Shulman</t>
  </si>
  <si>
    <t>Simpply</t>
  </si>
  <si>
    <t>Progress Meeting</t>
  </si>
  <si>
    <t>Task</t>
  </si>
  <si>
    <t>Team Meeting</t>
  </si>
  <si>
    <t>Closed</t>
  </si>
  <si>
    <t>Curtis Burtner</t>
  </si>
  <si>
    <t>Simpply</t>
  </si>
  <si>
    <t>Process/Project Management Effort</t>
  </si>
  <si>
    <t>Task</t>
  </si>
  <si>
    <t>Refactor Code Based on Code Review</t>
  </si>
  <si>
    <t>Closed</t>
  </si>
  <si>
    <t>Michael Yeaple</t>
  </si>
  <si>
    <t>Simpply</t>
  </si>
  <si>
    <t>Refactoring</t>
  </si>
  <si>
    <t>Task</t>
  </si>
  <si>
    <t>Customer Progress Meeting</t>
  </si>
  <si>
    <t>Closed</t>
  </si>
  <si>
    <t>Michael Yeaple</t>
  </si>
  <si>
    <t>Simpply</t>
  </si>
  <si>
    <t>Progress Meeting</t>
  </si>
  <si>
    <t>Task</t>
  </si>
  <si>
    <t>Post Code Review Notes</t>
  </si>
  <si>
    <t>Closed</t>
  </si>
  <si>
    <t>Michael Yeaple</t>
  </si>
  <si>
    <t>Simpply</t>
  </si>
  <si>
    <t>Code/Design Review</t>
  </si>
  <si>
    <t>Task</t>
  </si>
  <si>
    <t>Code Review</t>
  </si>
  <si>
    <t>Closed</t>
  </si>
  <si>
    <t>Michael Yeaple</t>
  </si>
  <si>
    <t>Simpply</t>
  </si>
  <si>
    <t>Code/Design Review</t>
  </si>
  <si>
    <t>Task</t>
  </si>
  <si>
    <t>Code Review</t>
  </si>
  <si>
    <t>Closed</t>
  </si>
  <si>
    <t>Jeremy Shulman</t>
  </si>
  <si>
    <t>Simpply</t>
  </si>
  <si>
    <t>Code/Design Review</t>
  </si>
  <si>
    <t>Task</t>
  </si>
  <si>
    <t>Customer Progress Meeting</t>
  </si>
  <si>
    <t>Closed</t>
  </si>
  <si>
    <t>Curtis Burtner</t>
  </si>
  <si>
    <t>Simpply</t>
  </si>
  <si>
    <t>Progress Meeting</t>
  </si>
  <si>
    <t>Task</t>
  </si>
  <si>
    <t>Create calendar notification for interim presentation</t>
  </si>
  <si>
    <t>Closed</t>
  </si>
  <si>
    <t>Curtis Burtner</t>
  </si>
  <si>
    <t>Simpply</t>
  </si>
  <si>
    <t>Process/Project Management Effort</t>
  </si>
  <si>
    <t>Task</t>
  </si>
  <si>
    <t>Use Dapper in code</t>
  </si>
  <si>
    <t>Closed</t>
  </si>
  <si>
    <t>Curtis Burtner</t>
  </si>
  <si>
    <t>Simpply</t>
  </si>
  <si>
    <t>Implementation</t>
  </si>
  <si>
    <t>Task</t>
  </si>
  <si>
    <t>Set Up Autofac</t>
  </si>
  <si>
    <t>Closed</t>
  </si>
  <si>
    <t>Curtis Burtner</t>
  </si>
  <si>
    <t>Simpply</t>
  </si>
  <si>
    <t>Project Setup</t>
  </si>
  <si>
    <t>Task</t>
  </si>
  <si>
    <t>Tag All Previous Work Items</t>
  </si>
  <si>
    <t>Closed</t>
  </si>
  <si>
    <t>Curtis Burtner</t>
  </si>
  <si>
    <t>Simpply</t>
  </si>
  <si>
    <t>Process/Project Management Effort</t>
  </si>
  <si>
    <t>Task</t>
  </si>
  <si>
    <t>Add All Tags</t>
  </si>
  <si>
    <t>Closed</t>
  </si>
  <si>
    <t>Curtis Burtner</t>
  </si>
  <si>
    <t>Simpply</t>
  </si>
  <si>
    <t>Academic Work Effort;Academic Work Meeting;Design Effort;Design Meeting;Implementation;Process/Project Management Effort;Process/Project Management Meeting;Project Setup;Refactoring;Requirements Effort;Requirements Meeting;Testing Effort;Testing Meeting</t>
  </si>
  <si>
    <t>Task</t>
  </si>
  <si>
    <t>Research Standards for CSS File Organization</t>
  </si>
  <si>
    <t>Closed</t>
  </si>
  <si>
    <t>Jeremy Shulman</t>
  </si>
  <si>
    <t>Simpply</t>
  </si>
  <si>
    <t>Project Setup</t>
  </si>
  <si>
    <t>Task</t>
  </si>
  <si>
    <t>Team Meeting</t>
  </si>
  <si>
    <t>Closed</t>
  </si>
  <si>
    <t>Jeremy Shulman</t>
  </si>
  <si>
    <t>Simpply</t>
  </si>
  <si>
    <t>Process/Project Management Effort</t>
  </si>
  <si>
    <t>Task</t>
  </si>
  <si>
    <t>Set Up Dapper</t>
  </si>
  <si>
    <t>Closed</t>
  </si>
  <si>
    <t>Curtis Burtner</t>
  </si>
  <si>
    <t>Simpply</t>
  </si>
  <si>
    <t>Project Setup</t>
  </si>
  <si>
    <t>Task</t>
  </si>
  <si>
    <t>Email Customer</t>
  </si>
  <si>
    <t>Closed</t>
  </si>
  <si>
    <t>Curtis Burtner</t>
  </si>
  <si>
    <t>Simpply</t>
  </si>
  <si>
    <t>Process/Project Management Effort</t>
  </si>
  <si>
    <t>Task</t>
  </si>
  <si>
    <t>Team Meeting</t>
  </si>
  <si>
    <t>Closed</t>
  </si>
  <si>
    <t>Michael Yeaple</t>
  </si>
  <si>
    <t>Simpply</t>
  </si>
  <si>
    <t>Process/Project Management Effort</t>
  </si>
  <si>
    <t>Task</t>
  </si>
  <si>
    <t>Clarify Action URL Generation in Code</t>
  </si>
  <si>
    <t>Closed</t>
  </si>
  <si>
    <t>Michael Yeaple</t>
  </si>
  <si>
    <t>Simpply</t>
  </si>
  <si>
    <t>Implementation</t>
  </si>
  <si>
    <t>Task</t>
  </si>
  <si>
    <t>Code Review With Michael</t>
  </si>
  <si>
    <t>Closed</t>
  </si>
  <si>
    <t>Curtis Burtner</t>
  </si>
  <si>
    <t>Simpply</t>
  </si>
  <si>
    <t>Code/Design Review</t>
  </si>
  <si>
    <t>Task</t>
  </si>
  <si>
    <t>Fix TFS Installation</t>
  </si>
  <si>
    <t>Closed</t>
  </si>
  <si>
    <t>Michael Yeaple</t>
  </si>
  <si>
    <t>Simpply</t>
  </si>
  <si>
    <t>Project Setup</t>
  </si>
  <si>
    <t>Task</t>
  </si>
  <si>
    <t>Review Code Changes with Team</t>
  </si>
  <si>
    <t>Closed</t>
  </si>
  <si>
    <t>Michael Yeaple</t>
  </si>
  <si>
    <t>Simpply</t>
  </si>
  <si>
    <t>Code/Design Review</t>
  </si>
  <si>
    <t>Task</t>
  </si>
  <si>
    <t>Work on AutoFac/Dapper</t>
  </si>
  <si>
    <t>Closed</t>
  </si>
  <si>
    <t>Michael Yeaple</t>
  </si>
  <si>
    <t>Simpply</t>
  </si>
  <si>
    <t>Implementation</t>
  </si>
  <si>
    <t>Task</t>
  </si>
  <si>
    <t>Determine How to Track Time More Efficiently</t>
  </si>
  <si>
    <t>Closed</t>
  </si>
  <si>
    <t>Michael Yeaple</t>
  </si>
  <si>
    <t>Simpply</t>
  </si>
  <si>
    <t>Process/Project Management Effort</t>
  </si>
  <si>
    <t>Task</t>
  </si>
  <si>
    <t>Add Risks</t>
  </si>
  <si>
    <t>Closed</t>
  </si>
  <si>
    <t>Michael Yeaple</t>
  </si>
  <si>
    <t>Simpply</t>
  </si>
  <si>
    <t>Process/Project Management Effort</t>
  </si>
  <si>
    <t>Task</t>
  </si>
  <si>
    <t>Set Up Branches</t>
  </si>
  <si>
    <t>Closed</t>
  </si>
  <si>
    <t>Michael Yeaple</t>
  </si>
  <si>
    <t>Simpply</t>
  </si>
  <si>
    <t>Project Setup</t>
  </si>
  <si>
    <t>Task</t>
  </si>
  <si>
    <t>Set Up Project Skeleton</t>
  </si>
  <si>
    <t>Closed</t>
  </si>
  <si>
    <t>Michael Yeaple</t>
  </si>
  <si>
    <t>Simpply</t>
  </si>
  <si>
    <t>Project Setup</t>
  </si>
  <si>
    <t>Task</t>
  </si>
  <si>
    <t>Research and Implement Template Layout</t>
  </si>
  <si>
    <t>Closed</t>
  </si>
  <si>
    <t>Michael Yeaple</t>
  </si>
  <si>
    <t>Simpply</t>
  </si>
  <si>
    <t>Implementation</t>
  </si>
  <si>
    <t>Task</t>
  </si>
  <si>
    <t>Request more hard-drive space</t>
  </si>
  <si>
    <t>Closed</t>
  </si>
  <si>
    <t>Curtis Burtner</t>
  </si>
  <si>
    <t>Simpply</t>
  </si>
  <si>
    <t>Project Setup</t>
  </si>
  <si>
    <t>Task</t>
  </si>
  <si>
    <t>Write Blurb About Why We Chose Data Layer Technology</t>
  </si>
  <si>
    <t>Closed</t>
  </si>
  <si>
    <t>Curtis Burtner</t>
  </si>
  <si>
    <t>Simpply</t>
  </si>
  <si>
    <t>Process/Project Management Effort</t>
  </si>
  <si>
    <t>Task</t>
  </si>
  <si>
    <t>Set Up VM</t>
  </si>
  <si>
    <t>Closed</t>
  </si>
  <si>
    <t>Michael Yeaple</t>
  </si>
  <si>
    <t>Simpply</t>
  </si>
  <si>
    <t>Project Setup</t>
  </si>
  <si>
    <t>Task</t>
  </si>
  <si>
    <t>Make sure we can commit code from TFS</t>
  </si>
  <si>
    <t>Closed</t>
  </si>
  <si>
    <t>Michael Yeaple</t>
  </si>
  <si>
    <t>Simpply</t>
  </si>
  <si>
    <t>Process/Project Management Effort</t>
  </si>
  <si>
    <t>Task</t>
  </si>
  <si>
    <t>Risk chart status column needs to be meaningful</t>
  </si>
  <si>
    <t>Closed</t>
  </si>
  <si>
    <t>Curtis Burtner</t>
  </si>
  <si>
    <t>Simpply</t>
  </si>
  <si>
    <t>Process/Project Management Effort</t>
  </si>
  <si>
    <t>Kick-Off Meeting</t>
  </si>
  <si>
    <t>Closed</t>
  </si>
  <si>
    <t>Curtis Burtner</t>
  </si>
  <si>
    <t>Simpply</t>
  </si>
  <si>
    <t>Requirements Meeting</t>
  </si>
  <si>
    <t>Kick-Off Meeting</t>
  </si>
  <si>
    <t>Closed</t>
  </si>
  <si>
    <t>Michael Yeaple</t>
  </si>
  <si>
    <t>Simpply</t>
  </si>
  <si>
    <t>Requirements Meeting</t>
  </si>
  <si>
    <t>Kick-Off Meeting</t>
  </si>
  <si>
    <t>Closed</t>
  </si>
  <si>
    <t>Mustafa Al-Salihi</t>
  </si>
  <si>
    <t>Simpply</t>
  </si>
  <si>
    <t>Requirements Meeting</t>
  </si>
  <si>
    <t>Kick-Off Meeting</t>
  </si>
  <si>
    <t>Closed</t>
  </si>
  <si>
    <t>Jeremy Shulman</t>
  </si>
  <si>
    <t>Simpply</t>
  </si>
  <si>
    <t>Requirements Meeting</t>
  </si>
  <si>
    <t>Set Up JIRA</t>
  </si>
  <si>
    <t>Closed</t>
  </si>
  <si>
    <t>Michael Yeaple</t>
  </si>
  <si>
    <t>Simpply</t>
  </si>
  <si>
    <t>Project Setup</t>
  </si>
  <si>
    <t>Emails to customer</t>
  </si>
  <si>
    <t>Closed</t>
  </si>
  <si>
    <t>Curtis Burtner</t>
  </si>
  <si>
    <t>Simpply</t>
  </si>
  <si>
    <t>Process/Project Management Effort</t>
  </si>
  <si>
    <t>Searched how to build enterprise software</t>
  </si>
  <si>
    <t>Closed</t>
  </si>
  <si>
    <t>Mustafa Al-Salihi</t>
  </si>
  <si>
    <t>Simpply</t>
  </si>
  <si>
    <t>Process/Project Management Effort</t>
  </si>
  <si>
    <t>Meeting</t>
  </si>
  <si>
    <t>Closed</t>
  </si>
  <si>
    <t>Curtis Burtner</t>
  </si>
  <si>
    <t>Simpply</t>
  </si>
  <si>
    <t>Requirements Meeting</t>
  </si>
  <si>
    <t>Meeting</t>
  </si>
  <si>
    <t>Closed</t>
  </si>
  <si>
    <t>Michael Yeaple</t>
  </si>
  <si>
    <t>Simpply</t>
  </si>
  <si>
    <t>Requirements Meeting</t>
  </si>
  <si>
    <t>Meeting</t>
  </si>
  <si>
    <t>Closed</t>
  </si>
  <si>
    <t>Jeremy Shulman</t>
  </si>
  <si>
    <t>Simpply</t>
  </si>
  <si>
    <t>Requirements Meeting</t>
  </si>
  <si>
    <t>Meeting</t>
  </si>
  <si>
    <t>Closed</t>
  </si>
  <si>
    <t>Mustafa Al-Salihi</t>
  </si>
  <si>
    <t>Simpply</t>
  </si>
  <si>
    <t>Requirements Meeting</t>
  </si>
  <si>
    <t>Meeting</t>
  </si>
  <si>
    <t>Closed</t>
  </si>
  <si>
    <t>Michael Yeaple</t>
  </si>
  <si>
    <t>Simpply</t>
  </si>
  <si>
    <t>Requirements Meeting</t>
  </si>
  <si>
    <t>Meeting</t>
  </si>
  <si>
    <t>Closed</t>
  </si>
  <si>
    <t>Curtis Burtner</t>
  </si>
  <si>
    <t>Simpply</t>
  </si>
  <si>
    <t>Requirements Meeting</t>
  </si>
  <si>
    <t>Meeting</t>
  </si>
  <si>
    <t>Closed</t>
  </si>
  <si>
    <t>Mustafa Al-Salihi</t>
  </si>
  <si>
    <t>Simpply</t>
  </si>
  <si>
    <t>Requirements Meeting</t>
  </si>
  <si>
    <t>Meeting</t>
  </si>
  <si>
    <t>Closed</t>
  </si>
  <si>
    <t>Jeremy Shulman</t>
  </si>
  <si>
    <t>Simpply</t>
  </si>
  <si>
    <t>Requirements Meeting</t>
  </si>
  <si>
    <t>Meeting</t>
  </si>
  <si>
    <t>Closed</t>
  </si>
  <si>
    <t>Michael Yeaple</t>
  </si>
  <si>
    <t>Simpply</t>
  </si>
  <si>
    <t>Requirements Meeting</t>
  </si>
  <si>
    <t>Meeting</t>
  </si>
  <si>
    <t>Closed</t>
  </si>
  <si>
    <t>Curtis Burtner</t>
  </si>
  <si>
    <t>Simpply</t>
  </si>
  <si>
    <t>Requirements Meeting</t>
  </si>
  <si>
    <t>Meeting</t>
  </si>
  <si>
    <t>Closed</t>
  </si>
  <si>
    <t>Mustafa Al-Salihi</t>
  </si>
  <si>
    <t>Simpply</t>
  </si>
  <si>
    <t>Requirements Meeting</t>
  </si>
  <si>
    <t>Meeting</t>
  </si>
  <si>
    <t>Closed</t>
  </si>
  <si>
    <t>Jeremy Shulman</t>
  </si>
  <si>
    <t>Simpply</t>
  </si>
  <si>
    <t>Requirements Meeting</t>
  </si>
  <si>
    <t>Project schedule </t>
  </si>
  <si>
    <t>Closed</t>
  </si>
  <si>
    <t>Mustafa Al-Salihi</t>
  </si>
  <si>
    <t>Simpply</t>
  </si>
  <si>
    <t>Process/Project Management Effort</t>
  </si>
  <si>
    <t>Work on team website and time tracking sheet</t>
  </si>
  <si>
    <t>Closed</t>
  </si>
  <si>
    <t>Jeremy Shulman</t>
  </si>
  <si>
    <t>Simpply</t>
  </si>
  <si>
    <t>Process/Project Management Effort</t>
  </si>
  <si>
    <t>Set Up &amp; Fill Out Time Tracking</t>
  </si>
  <si>
    <t>Closed</t>
  </si>
  <si>
    <t>Michael Yeaple</t>
  </si>
  <si>
    <t>Simpply</t>
  </si>
  <si>
    <t>Process/Project Management Effort</t>
  </si>
  <si>
    <t>Emails to customer</t>
  </si>
  <si>
    <t>Closed</t>
  </si>
  <si>
    <t>Curtis Burtner</t>
  </si>
  <si>
    <t>Simpply</t>
  </si>
  <si>
    <t>Process/Project Management Effort</t>
  </si>
  <si>
    <t>Meeting</t>
  </si>
  <si>
    <t>Closed</t>
  </si>
  <si>
    <t>Curtis Burtner</t>
  </si>
  <si>
    <t>Simpply</t>
  </si>
  <si>
    <t>Requirements Meeting</t>
  </si>
  <si>
    <t>Meeting</t>
  </si>
  <si>
    <t>Closed</t>
  </si>
  <si>
    <t>Michael Yeaple</t>
  </si>
  <si>
    <t>Simpply</t>
  </si>
  <si>
    <t>Requirements Meeting</t>
  </si>
  <si>
    <t>Meeting</t>
  </si>
  <si>
    <t>Closed</t>
  </si>
  <si>
    <t>Jeremy Shulman</t>
  </si>
  <si>
    <t>Simpply</t>
  </si>
  <si>
    <t>Requirements Meeting</t>
  </si>
  <si>
    <t>Meeting</t>
  </si>
  <si>
    <t>Closed</t>
  </si>
  <si>
    <t>Mustafa Al-Salihi</t>
  </si>
  <si>
    <t>Simpply</t>
  </si>
  <si>
    <t>Requirements Meeting</t>
  </si>
  <si>
    <t>Setup project plan template</t>
  </si>
  <si>
    <t>Closed</t>
  </si>
  <si>
    <t>Mustafa Al-Salihi</t>
  </si>
  <si>
    <t>Simpply</t>
  </si>
  <si>
    <t>Process/Project Management Effort</t>
  </si>
  <si>
    <t>Project Plan Sections</t>
  </si>
  <si>
    <t>Closed</t>
  </si>
  <si>
    <t>Jeremy Shulman</t>
  </si>
  <si>
    <t>Simpply</t>
  </si>
  <si>
    <t>Process/Project Management Effort</t>
  </si>
  <si>
    <t>Project Plan Meeting</t>
  </si>
  <si>
    <t>Closed</t>
  </si>
  <si>
    <t>Jeremy Shulman</t>
  </si>
  <si>
    <t>Simpply</t>
  </si>
  <si>
    <t>Process/Project Management Meeting</t>
  </si>
  <si>
    <t>Project Plan Meeting</t>
  </si>
  <si>
    <t>Closed</t>
  </si>
  <si>
    <t>Mustafa Al-Salihi</t>
  </si>
  <si>
    <t>Simpply</t>
  </si>
  <si>
    <t>Process/Project Management Meeting</t>
  </si>
  <si>
    <t>Project Plan Meeting</t>
  </si>
  <si>
    <t>Closed</t>
  </si>
  <si>
    <t>Michael Yeaple</t>
  </si>
  <si>
    <t>Simpply</t>
  </si>
  <si>
    <t>Process/Project Management Meeting</t>
  </si>
  <si>
    <t>Project Plan Meeting</t>
  </si>
  <si>
    <t>Closed</t>
  </si>
  <si>
    <t>Curtis Burtner</t>
  </si>
  <si>
    <t>Simpply</t>
  </si>
  <si>
    <t>Process/Project Management Meeting</t>
  </si>
  <si>
    <t>User Stories &amp; Use Cases</t>
  </si>
  <si>
    <t>Closed</t>
  </si>
  <si>
    <t>Michael Yeaple</t>
  </si>
  <si>
    <t>Simpply</t>
  </si>
  <si>
    <t>Requirements Effort</t>
  </si>
  <si>
    <t>Project Plan Meeting</t>
  </si>
  <si>
    <t>Closed</t>
  </si>
  <si>
    <t>Jeremy Shulman</t>
  </si>
  <si>
    <t>Simpply</t>
  </si>
  <si>
    <t>Process/Project Management Meeting</t>
  </si>
  <si>
    <t>Project Plan Meeting</t>
  </si>
  <si>
    <t>Closed</t>
  </si>
  <si>
    <t>Mustafa Al-Salihi</t>
  </si>
  <si>
    <t>Simpply</t>
  </si>
  <si>
    <t>Process/Project Management Meeting</t>
  </si>
  <si>
    <t>Project Plan Meeting</t>
  </si>
  <si>
    <t>Closed</t>
  </si>
  <si>
    <t>Michael Yeaple</t>
  </si>
  <si>
    <t>Simpply</t>
  </si>
  <si>
    <t>Process/Project Management Meeting</t>
  </si>
  <si>
    <t>Project Plan Meeting</t>
  </si>
  <si>
    <t>Closed</t>
  </si>
  <si>
    <t>Curtis Burtner</t>
  </si>
  <si>
    <t>Simpply</t>
  </si>
  <si>
    <t>Process/Project Management Meeting</t>
  </si>
  <si>
    <t>Project Plan</t>
  </si>
  <si>
    <t>Closed</t>
  </si>
  <si>
    <t>Jeremy Shulman</t>
  </si>
  <si>
    <t>Simpply</t>
  </si>
  <si>
    <t>Process/Project Management Effort</t>
  </si>
  <si>
    <t>Project Plan</t>
  </si>
  <si>
    <t>Closed</t>
  </si>
  <si>
    <t>Mustafa Al-Salihi</t>
  </si>
  <si>
    <t>Simpply</t>
  </si>
  <si>
    <t>Process/Project Management Effort</t>
  </si>
  <si>
    <t>Project Plan</t>
  </si>
  <si>
    <t>Closed</t>
  </si>
  <si>
    <t>Michael Yeaple</t>
  </si>
  <si>
    <t>Simpply</t>
  </si>
  <si>
    <t>Process/Project Management Effort</t>
  </si>
  <si>
    <t>Project Plan</t>
  </si>
  <si>
    <t>Closed</t>
  </si>
  <si>
    <t>Curtis Burtner</t>
  </si>
  <si>
    <t>Simpply</t>
  </si>
  <si>
    <t>Process/Project Management Effort</t>
  </si>
  <si>
    <t>Project Plan Meeting</t>
  </si>
  <si>
    <t>Closed</t>
  </si>
  <si>
    <t>Jeremy Shulman</t>
  </si>
  <si>
    <t>Simpply</t>
  </si>
  <si>
    <t>Process/Project Management Effort</t>
  </si>
  <si>
    <t>Project Plan Meeting</t>
  </si>
  <si>
    <t>Closed</t>
  </si>
  <si>
    <t>Mustafa Al-Salihi</t>
  </si>
  <si>
    <t>Simpply</t>
  </si>
  <si>
    <t>Process/Project Management Effort</t>
  </si>
  <si>
    <t>Project Plan Meeting</t>
  </si>
  <si>
    <t>Closed</t>
  </si>
  <si>
    <t>Michael Yeaple</t>
  </si>
  <si>
    <t>Simpply</t>
  </si>
  <si>
    <t>Process/Project Management Effort</t>
  </si>
  <si>
    <t>Project Plan Meeting</t>
  </si>
  <si>
    <t>Closed</t>
  </si>
  <si>
    <t>Curtis Burtner</t>
  </si>
  <si>
    <t>Simpply</t>
  </si>
  <si>
    <t>Process/Project Management Effort</t>
  </si>
  <si>
    <t>Planning Next Meeting</t>
  </si>
  <si>
    <t>Closed</t>
  </si>
  <si>
    <t>Michael Yeaple</t>
  </si>
  <si>
    <t>Simpply</t>
  </si>
  <si>
    <t>Process/Project Management Meeting</t>
  </si>
  <si>
    <t>Planning Next Meeting</t>
  </si>
  <si>
    <t>Closed</t>
  </si>
  <si>
    <t>Curtis Burtner</t>
  </si>
  <si>
    <t>Simpply</t>
  </si>
  <si>
    <t>Process/Project Management Meeting</t>
  </si>
  <si>
    <t>Development Methodology Artifact (for website)</t>
  </si>
  <si>
    <t>Closed</t>
  </si>
  <si>
    <t>Curtis Burtner</t>
  </si>
  <si>
    <t>Simpply</t>
  </si>
  <si>
    <t>Process/Project Management Meeting</t>
  </si>
  <si>
    <t>Development Methodology Artifact (for website)</t>
  </si>
  <si>
    <t>Closed</t>
  </si>
  <si>
    <t>Jeremy Shulman</t>
  </si>
  <si>
    <t>Simpply</t>
  </si>
  <si>
    <t>Process/Project Management Meeting</t>
  </si>
  <si>
    <t>Development Methodology Artifact (for website)</t>
  </si>
  <si>
    <t>Closed</t>
  </si>
  <si>
    <t>Michael Yeaple</t>
  </si>
  <si>
    <t>Simpply</t>
  </si>
  <si>
    <t>Process/Project Management Meeting</t>
  </si>
  <si>
    <t>Set Up TFS</t>
  </si>
  <si>
    <t>Closed</t>
  </si>
  <si>
    <t>Michael Yeaple</t>
  </si>
  <si>
    <t>Simpply</t>
  </si>
  <si>
    <t>Project Setup</t>
  </si>
  <si>
    <t>Updating website</t>
  </si>
  <si>
    <t>Closed</t>
  </si>
  <si>
    <t>Jeremy Shulman</t>
  </si>
  <si>
    <t>Simpply</t>
  </si>
  <si>
    <t>Process/Project Management Effort</t>
  </si>
  <si>
    <t>Email to Wegmans Team</t>
  </si>
  <si>
    <t>Closed</t>
  </si>
  <si>
    <t>Curtis Burtner</t>
  </si>
  <si>
    <t>Simpply</t>
  </si>
  <si>
    <t>Process/Project Management Effort</t>
  </si>
  <si>
    <t>Created initial document to enter metrics</t>
  </si>
  <si>
    <t>Closed</t>
  </si>
  <si>
    <t>Curtis Burtner</t>
  </si>
  <si>
    <t>Simpply</t>
  </si>
  <si>
    <t>Process/Project Management Effort</t>
  </si>
  <si>
    <t>Completed Initial Wireframes</t>
  </si>
  <si>
    <t>Closed</t>
  </si>
  <si>
    <t>Michael Yeaple</t>
  </si>
  <si>
    <t>Simpply</t>
  </si>
  <si>
    <t>Requirements Effort</t>
  </si>
  <si>
    <t>Wireframe Meeting</t>
  </si>
  <si>
    <t>Closed</t>
  </si>
  <si>
    <t>Curtis Burtner</t>
  </si>
  <si>
    <t>Simpply</t>
  </si>
  <si>
    <t>Requirements Meeting</t>
  </si>
  <si>
    <t>Wireframe Meeting</t>
  </si>
  <si>
    <t>Closed</t>
  </si>
  <si>
    <t>Jeremy Shulman</t>
  </si>
  <si>
    <t>Simpply</t>
  </si>
  <si>
    <t>Requirements Meeting</t>
  </si>
  <si>
    <t>Wireframe Meeting</t>
  </si>
  <si>
    <t>Closed</t>
  </si>
  <si>
    <t>Michael Yeaple</t>
  </si>
  <si>
    <t>Simpply</t>
  </si>
  <si>
    <t>Requirements Meeting</t>
  </si>
  <si>
    <t>Initial Wireframes</t>
  </si>
  <si>
    <t>Closed</t>
  </si>
  <si>
    <t>Michael Yeaple</t>
  </si>
  <si>
    <t>Simpply</t>
  </si>
  <si>
    <t>Requirements Effort</t>
  </si>
  <si>
    <t>Import user stroies into the software</t>
  </si>
  <si>
    <t>Closed</t>
  </si>
  <si>
    <t>Mustafa Al-Salihi</t>
  </si>
  <si>
    <t>Simpply</t>
  </si>
  <si>
    <t>Process/Project Management Effort</t>
  </si>
  <si>
    <t>User Stories Meeting</t>
  </si>
  <si>
    <t>Closed</t>
  </si>
  <si>
    <t>Jeremy Shulman</t>
  </si>
  <si>
    <t>Simpply</t>
  </si>
  <si>
    <t>Requirements Meeting</t>
  </si>
  <si>
    <t>User Stories Meeting</t>
  </si>
  <si>
    <t>Closed</t>
  </si>
  <si>
    <t>Mustafa Al-Salihi</t>
  </si>
  <si>
    <t>Simpply</t>
  </si>
  <si>
    <t>Requirements Meeting</t>
  </si>
  <si>
    <t>User Stories Meeting</t>
  </si>
  <si>
    <t>Closed</t>
  </si>
  <si>
    <t>Michael Yeaple</t>
  </si>
  <si>
    <t>Simpply</t>
  </si>
  <si>
    <t>Requirements Meeting</t>
  </si>
  <si>
    <t>User Stories Meeting</t>
  </si>
  <si>
    <t>Closed</t>
  </si>
  <si>
    <t>Curtis Burtner</t>
  </si>
  <si>
    <t>Simpply</t>
  </si>
  <si>
    <t>Requirements Meeting</t>
  </si>
  <si>
    <t>Initial Wireframes</t>
  </si>
  <si>
    <t>Closed</t>
  </si>
  <si>
    <t>Jeremy Shulman</t>
  </si>
  <si>
    <t>Simpply</t>
  </si>
  <si>
    <t>Requirements Effort</t>
  </si>
  <si>
    <t>Initial Wireframes</t>
  </si>
  <si>
    <t>Closed</t>
  </si>
  <si>
    <t>Curtis Burtner</t>
  </si>
  <si>
    <t>Simpply</t>
  </si>
  <si>
    <t>Requirements Effort</t>
  </si>
  <si>
    <t>Wireframes</t>
  </si>
  <si>
    <t>Closed</t>
  </si>
  <si>
    <t>Mustafa Al-Salihi</t>
  </si>
  <si>
    <t>Simpply</t>
  </si>
  <si>
    <t>Requirements Effort</t>
  </si>
  <si>
    <t>VM Set Up</t>
  </si>
  <si>
    <t>Closed</t>
  </si>
  <si>
    <t>Michael Yeaple</t>
  </si>
  <si>
    <t>Simpply</t>
  </si>
  <si>
    <t>Project Setup</t>
  </si>
  <si>
    <t>Customer Meeting</t>
  </si>
  <si>
    <t>Closed</t>
  </si>
  <si>
    <t>Curtis Burtner</t>
  </si>
  <si>
    <t>Simpply</t>
  </si>
  <si>
    <t>Requirements Meeting</t>
  </si>
  <si>
    <t>Customer Meeting</t>
  </si>
  <si>
    <t>Closed</t>
  </si>
  <si>
    <t>Jeremy Shulman</t>
  </si>
  <si>
    <t>Simpply</t>
  </si>
  <si>
    <t>Requirements Meeting</t>
  </si>
  <si>
    <t>Customer Meeting</t>
  </si>
  <si>
    <t>Closed</t>
  </si>
  <si>
    <t>Michael Yeaple</t>
  </si>
  <si>
    <t>Simpply</t>
  </si>
  <si>
    <t>Requirements Meeting</t>
  </si>
  <si>
    <t>ORM Presentation Slides</t>
  </si>
  <si>
    <t>Closed</t>
  </si>
  <si>
    <t>Curtis Burtner</t>
  </si>
  <si>
    <t>Simpply</t>
  </si>
  <si>
    <t>Process/Project Management Effort</t>
  </si>
  <si>
    <t>ORM Presentation Slides</t>
  </si>
  <si>
    <t>Closed</t>
  </si>
  <si>
    <t>Michael Yeaple</t>
  </si>
  <si>
    <t>Simpply</t>
  </si>
  <si>
    <t>Process/Project Management Effort</t>
  </si>
  <si>
    <t>Emails to Customer</t>
  </si>
  <si>
    <t>Closed</t>
  </si>
  <si>
    <t>Curtis Burtner</t>
  </si>
  <si>
    <t>Simpply</t>
  </si>
  <si>
    <t>Process/Project Management Effort</t>
  </si>
  <si>
    <t>Wireframe Revision/Planning for Customer Meeting</t>
  </si>
  <si>
    <t>Closed</t>
  </si>
  <si>
    <t>Curtis Burtner</t>
  </si>
  <si>
    <t>Simpply</t>
  </si>
  <si>
    <t>Requirements Meeting</t>
  </si>
  <si>
    <t>Wireframe Revision/Planning for Customer Meeting</t>
  </si>
  <si>
    <t>Closed</t>
  </si>
  <si>
    <t>Jeremy Shulman</t>
  </si>
  <si>
    <t>Simpply</t>
  </si>
  <si>
    <t>Requirements Meeting</t>
  </si>
  <si>
    <t>Wireframe Revision/Planning for Customer Meeting</t>
  </si>
  <si>
    <t>Closed</t>
  </si>
  <si>
    <t>Michael Yeaple</t>
  </si>
  <si>
    <t>Simpply</t>
  </si>
  <si>
    <t>Requirements Meeting</t>
  </si>
  <si>
    <t>Environment Set Up Meeting</t>
  </si>
  <si>
    <t>Closed</t>
  </si>
  <si>
    <t>Jeremy Shulman</t>
  </si>
  <si>
    <t>Simpply</t>
  </si>
  <si>
    <t>Project Setup</t>
  </si>
  <si>
    <t>Environment Set Up Meeting</t>
  </si>
  <si>
    <t>Closed</t>
  </si>
  <si>
    <t>Mustafa Al-Salihi</t>
  </si>
  <si>
    <t>Simpply</t>
  </si>
  <si>
    <t>Project Setup</t>
  </si>
  <si>
    <t>Environment Set Up Meeting</t>
  </si>
  <si>
    <t>Closed</t>
  </si>
  <si>
    <t>Michael Yeaple</t>
  </si>
  <si>
    <t>Simpply</t>
  </si>
  <si>
    <t>Project Setup</t>
  </si>
  <si>
    <t>Environment Set Up Meeting</t>
  </si>
  <si>
    <t>Closed</t>
  </si>
  <si>
    <t>Curtis Burtner</t>
  </si>
  <si>
    <t>Simpply</t>
  </si>
  <si>
    <t>Project Setup</t>
  </si>
  <si>
    <t>Software Design Document Set Up/Update Project Plan</t>
  </si>
  <si>
    <t>Closed</t>
  </si>
  <si>
    <t>Michael Yeaple</t>
  </si>
  <si>
    <t>Simpply</t>
  </si>
  <si>
    <t>Process/Project Management Effort</t>
  </si>
  <si>
    <t>Emails to Kurt</t>
  </si>
  <si>
    <t>Closed</t>
  </si>
  <si>
    <t>Curtis Burtner</t>
  </si>
  <si>
    <t>Simpply</t>
  </si>
  <si>
    <t>Process/Project Management Effort</t>
  </si>
  <si>
    <t>Onsite meeting with customer.</t>
  </si>
  <si>
    <t>Closed</t>
  </si>
  <si>
    <t>Jeremy Shulman</t>
  </si>
  <si>
    <t>Simpply</t>
  </si>
  <si>
    <t>Design Meeting</t>
  </si>
  <si>
    <t>Onsite meeting with customer.</t>
  </si>
  <si>
    <t>Closed</t>
  </si>
  <si>
    <t>Mustafa Al-Salihi</t>
  </si>
  <si>
    <t>Simpply</t>
  </si>
  <si>
    <t>Design Meeting</t>
  </si>
  <si>
    <t>Onsite meeting with customer.</t>
  </si>
  <si>
    <t>Closed</t>
  </si>
  <si>
    <t>Michael Yeaple</t>
  </si>
  <si>
    <t>Simpply</t>
  </si>
  <si>
    <t>Design Meeting</t>
  </si>
  <si>
    <t>Onsite meeting with customer.</t>
  </si>
  <si>
    <t>Closed</t>
  </si>
  <si>
    <t>Curtis Burtner</t>
  </si>
  <si>
    <t>Simpply</t>
  </si>
  <si>
    <t>Design Meeting</t>
  </si>
  <si>
    <t>Team Meeting - User Stories in TFS; Architecture</t>
  </si>
  <si>
    <t>Closed</t>
  </si>
  <si>
    <t>Jeremy Shulman</t>
  </si>
  <si>
    <t>Simpply</t>
  </si>
  <si>
    <t>Design Meeting</t>
  </si>
  <si>
    <t>Team Meeting - User Stories in TFS; Architecture</t>
  </si>
  <si>
    <t>Closed</t>
  </si>
  <si>
    <t>Mustafa Al-Salihi</t>
  </si>
  <si>
    <t>Simpply</t>
  </si>
  <si>
    <t>Design Meeting</t>
  </si>
  <si>
    <t>Team Meeting - User Stories in TFS; Architecture</t>
  </si>
  <si>
    <t>Closed</t>
  </si>
  <si>
    <t>Michael Yeaple</t>
  </si>
  <si>
    <t>Simpply</t>
  </si>
  <si>
    <t>Design Meeting</t>
  </si>
  <si>
    <t>Team Meeting - User Stories in TFS; Architecture</t>
  </si>
  <si>
    <t>Closed</t>
  </si>
  <si>
    <t>Curtis Burtner</t>
  </si>
  <si>
    <t>Simpply</t>
  </si>
  <si>
    <t>Design Meeting</t>
  </si>
  <si>
    <t>TFS Setup - Project and Users</t>
  </si>
  <si>
    <t>Closed</t>
  </si>
  <si>
    <t>Michael Yeaple</t>
  </si>
  <si>
    <t>Simpply</t>
  </si>
  <si>
    <t>Project Setup</t>
  </si>
  <si>
    <t>Team Meeting - Mind Map</t>
  </si>
  <si>
    <t>Closed</t>
  </si>
  <si>
    <t>Jeremy Shulman</t>
  </si>
  <si>
    <t>Simpply</t>
  </si>
  <si>
    <t>Requirements Meeting</t>
  </si>
  <si>
    <t>Team Meeting - Mind Map</t>
  </si>
  <si>
    <t>Closed</t>
  </si>
  <si>
    <t>Mustafa Al-Salihi</t>
  </si>
  <si>
    <t>Simpply</t>
  </si>
  <si>
    <t>Requirements Meeting</t>
  </si>
  <si>
    <t>Team Meeting - Mind Map</t>
  </si>
  <si>
    <t>Closed</t>
  </si>
  <si>
    <t>Michael Yeaple</t>
  </si>
  <si>
    <t>Simpply</t>
  </si>
  <si>
    <t>Requirements Meeting</t>
  </si>
  <si>
    <t>Team Meeting - Mind Map</t>
  </si>
  <si>
    <t>Closed</t>
  </si>
  <si>
    <t>Curtis Burtner</t>
  </si>
  <si>
    <t>Simpply</t>
  </si>
  <si>
    <t>Requirements Meeting</t>
  </si>
  <si>
    <t>EA Review of Architecture</t>
  </si>
  <si>
    <t>Closed</t>
  </si>
  <si>
    <t>Jeremy Shulman</t>
  </si>
  <si>
    <t>Simpply</t>
  </si>
  <si>
    <t>Design Meeting</t>
  </si>
  <si>
    <t>EA Review of Architecture</t>
  </si>
  <si>
    <t>Closed</t>
  </si>
  <si>
    <t>Mustafa Al-Salihi</t>
  </si>
  <si>
    <t>Simpply</t>
  </si>
  <si>
    <t>Design Meeting</t>
  </si>
  <si>
    <t>EA Review of Architecture</t>
  </si>
  <si>
    <t>Closed</t>
  </si>
  <si>
    <t>Michael Yeaple</t>
  </si>
  <si>
    <t>Simpply</t>
  </si>
  <si>
    <t>Design Meeting</t>
  </si>
  <si>
    <t>EA Review of Architecture</t>
  </si>
  <si>
    <t>Closed</t>
  </si>
  <si>
    <t>Curtis Burtner</t>
  </si>
  <si>
    <t>Simpply</t>
  </si>
  <si>
    <t>Design Meeting</t>
  </si>
  <si>
    <t>Customer Meeting; Update and Practice Presentation</t>
  </si>
  <si>
    <t>Closed</t>
  </si>
  <si>
    <t>Jeremy Shulman</t>
  </si>
  <si>
    <t>Simpply</t>
  </si>
  <si>
    <t>Progress Meeting</t>
  </si>
  <si>
    <t>Customer Meeting; Update and Practice Presentation</t>
  </si>
  <si>
    <t>Closed</t>
  </si>
  <si>
    <t>Mustafa Al-Salihi</t>
  </si>
  <si>
    <t>Simpply</t>
  </si>
  <si>
    <t>Progress Meeting</t>
  </si>
  <si>
    <t>Customer Meeting; Update and Practice Presentation</t>
  </si>
  <si>
    <t>Closed</t>
  </si>
  <si>
    <t>Michael Yeaple</t>
  </si>
  <si>
    <t>Simpply</t>
  </si>
  <si>
    <t>Progress Meeting</t>
  </si>
  <si>
    <t>Customer Meeting; Update and Practice Presentation</t>
  </si>
  <si>
    <t>Closed</t>
  </si>
  <si>
    <t>Curtis Burtner</t>
  </si>
  <si>
    <t>Simpply</t>
  </si>
  <si>
    <t>Progress Meeting</t>
  </si>
  <si>
    <t>Regular Tuesday meeting</t>
  </si>
  <si>
    <t>Closed</t>
  </si>
  <si>
    <t>Jeremy Shulman</t>
  </si>
  <si>
    <t>Simpply</t>
  </si>
  <si>
    <t>Design Meeting</t>
  </si>
  <si>
    <t>Regular Tuesday meeting</t>
  </si>
  <si>
    <t>Closed</t>
  </si>
  <si>
    <t>Mustafa Al-Salihi</t>
  </si>
  <si>
    <t>Simpply</t>
  </si>
  <si>
    <t>Design Meeting</t>
  </si>
  <si>
    <t>Regular Tuesday meeting</t>
  </si>
  <si>
    <t>Closed</t>
  </si>
  <si>
    <t>Michael Yeaple</t>
  </si>
  <si>
    <t>Simpply</t>
  </si>
  <si>
    <t>Design Meeting</t>
  </si>
  <si>
    <t>Regular Tuesday meeting</t>
  </si>
  <si>
    <t>Closed</t>
  </si>
  <si>
    <t>Curtis Burtner</t>
  </si>
  <si>
    <t>Simpply</t>
  </si>
  <si>
    <t>Design Meeting</t>
  </si>
  <si>
    <t>Customer Meeting - Sprint Planning</t>
  </si>
  <si>
    <t>Closed</t>
  </si>
  <si>
    <t>Jeremy Shulman</t>
  </si>
  <si>
    <t>Simpply</t>
  </si>
  <si>
    <t>Planning Meeting</t>
  </si>
  <si>
    <t>Customer Meeting - Sprint Planning</t>
  </si>
  <si>
    <t>Closed</t>
  </si>
  <si>
    <t>Mustafa Al-Salihi</t>
  </si>
  <si>
    <t>Simpply</t>
  </si>
  <si>
    <t>Planning Meeting</t>
  </si>
  <si>
    <t>Customer Meeting - Sprint Planning</t>
  </si>
  <si>
    <t>Closed</t>
  </si>
  <si>
    <t>Michael Yeaple</t>
  </si>
  <si>
    <t>Simpply</t>
  </si>
  <si>
    <t>Planning Meeting</t>
  </si>
  <si>
    <t>Customer Meeting - Sprint Planning</t>
  </si>
  <si>
    <t>Closed</t>
  </si>
  <si>
    <t>Curtis Burtner</t>
  </si>
  <si>
    <t>Simpply</t>
  </si>
  <si>
    <t>Planning Meeting</t>
  </si>
  <si>
    <t>User Story Meeting (Break down, Pointing)</t>
  </si>
  <si>
    <t>Closed</t>
  </si>
  <si>
    <t>Curtis Burtner</t>
  </si>
  <si>
    <t>Simpply</t>
  </si>
  <si>
    <t>Planning Meeting</t>
  </si>
  <si>
    <t>User Story Meeting (Break down, Pointing)</t>
  </si>
  <si>
    <t>Closed</t>
  </si>
  <si>
    <t>Jeremy Shulman</t>
  </si>
  <si>
    <t>Simpply</t>
  </si>
  <si>
    <t>Planning Meeting</t>
  </si>
  <si>
    <t>User Story Meeting (Break down, Pointing)</t>
  </si>
  <si>
    <t>Closed</t>
  </si>
  <si>
    <t>Michael Yeaple</t>
  </si>
  <si>
    <t>Simpply</t>
  </si>
  <si>
    <t>Planning Meeting</t>
  </si>
  <si>
    <t>TFS Permissions Issues</t>
  </si>
  <si>
    <t>Closed</t>
  </si>
  <si>
    <t>Michael Yeaple</t>
  </si>
  <si>
    <t>Simpply</t>
  </si>
  <si>
    <t>Project Setup</t>
  </si>
  <si>
    <t>Team Meeting - Finish Design for Sprint 1</t>
  </si>
  <si>
    <t>Closed</t>
  </si>
  <si>
    <t>Jeremy Shulman</t>
  </si>
  <si>
    <t>Simpply\Iteration 1</t>
  </si>
  <si>
    <t>Design Meeting</t>
  </si>
  <si>
    <t>Team Meeting - Finish Design for Sprint 1</t>
  </si>
  <si>
    <t>Closed</t>
  </si>
  <si>
    <t>Mustafa Al-Salihi</t>
  </si>
  <si>
    <t>Simpply\Iteration 2</t>
  </si>
  <si>
    <t>Design Meeting</t>
  </si>
  <si>
    <t>Team Meeting - Finish Design for Sprint 1</t>
  </si>
  <si>
    <t>Closed</t>
  </si>
  <si>
    <t>Michael Yeaple</t>
  </si>
  <si>
    <t>Simpply\Iteration 3</t>
  </si>
  <si>
    <t>Design Meeting</t>
  </si>
  <si>
    <t>Team Meeting - Finish Design for Sprint 1</t>
  </si>
  <si>
    <t>Closed</t>
  </si>
  <si>
    <t>Curtis Burtner</t>
  </si>
  <si>
    <t>Simpply\Iteration 4</t>
  </si>
  <si>
    <t>Design Meeting</t>
  </si>
  <si>
    <t>Meeting with Michael - User Story Breakdown/Tasks</t>
  </si>
  <si>
    <t>Closed</t>
  </si>
  <si>
    <t>Curtis Burtner</t>
  </si>
  <si>
    <t>Simpply</t>
  </si>
  <si>
    <t>Process/Project Management Meeting</t>
  </si>
  <si>
    <t>Meeting with Curtis - User Story Breakdown/Tasks</t>
  </si>
  <si>
    <t>Closed</t>
  </si>
  <si>
    <t>Michael Yeaple</t>
  </si>
  <si>
    <t>Simpply</t>
  </si>
  <si>
    <t>Process/Project Management Meeting</t>
  </si>
  <si>
    <t>Template layout implementation</t>
  </si>
  <si>
    <t>Closed</t>
  </si>
  <si>
    <t>Michael Yeaple</t>
  </si>
  <si>
    <t>Simpply</t>
  </si>
  <si>
    <t>Implementation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</si>
</sst>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0.00000"/>
  </numFmts>
  <fonts count="12">
    <font>
      <sz val="10.0"/>
      <name val="Arial"/>
    </font>
    <font>
      <sz val="10.0"/>
    </font>
    <font>
      <b/>
    </font>
    <font/>
    <font>
      <b/>
      <sz val="11.0"/>
    </font>
    <font>
      <color rgb="FF007ACC"/>
    </font>
    <font>
      <sz val="11.0"/>
    </font>
    <font>
      <sz val="11.0"/>
      <color rgb="FF008000"/>
    </font>
    <font>
      <b/>
      <u/>
    </font>
    <font>
      <sz val="11.0"/>
      <color rgb="FFF7981D"/>
    </font>
    <font>
      <u/>
      <color rgb="FF0000FF"/>
    </font>
    <font>
      <b/>
      <sz val="10.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FCFC"/>
        <bgColor rgb="FFFCFCFC"/>
      </patternFill>
    </fill>
  </fills>
  <borders count="12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49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2">
      <alignment/>
    </xf>
    <xf applyAlignment="1" fillId="0" xfId="0" numFmtId="0" borderId="1" applyFont="1" fontId="3">
      <alignment/>
    </xf>
    <xf applyBorder="1" applyAlignment="1" fillId="0" xfId="0" numFmtId="0" borderId="2" applyFont="1" fontId="2">
      <alignment/>
    </xf>
    <xf applyAlignment="1" fillId="2" xfId="0" numFmtId="0" borderId="1" applyFont="1" fontId="4" applyFill="1">
      <alignment/>
    </xf>
    <xf fillId="0" xfId="0" numFmtId="0" borderId="1" applyFont="1" fontId="1"/>
    <xf applyAlignment="1" fillId="0" xfId="0" numFmtId="164" borderId="1" applyFont="1" fontId="3" applyNumberFormat="1">
      <alignment/>
    </xf>
    <xf applyAlignment="1" fillId="3" xfId="0" numFmtId="0" borderId="1" applyFont="1" fontId="5" applyFill="1">
      <alignment/>
    </xf>
    <xf applyAlignment="1" fillId="2" xfId="0" numFmtId="0" borderId="1" applyFont="1" fontId="6">
      <alignment/>
    </xf>
    <xf applyAlignment="1" fillId="0" xfId="0" numFmtId="0" borderId="1" applyFont="1" fontId="1">
      <alignment horizontal="right"/>
    </xf>
    <xf applyAlignment="1" fillId="0" xfId="0" numFmtId="14" borderId="1" applyFont="1" fontId="1" applyNumberFormat="1">
      <alignment horizontal="right"/>
    </xf>
    <xf applyBorder="1" fillId="2" xfId="0" numFmtId="165" borderId="3" applyFont="1" fontId="6" applyNumberFormat="1"/>
    <xf applyAlignment="1" fillId="0" xfId="0" numFmtId="9" borderId="1" applyFont="1" fontId="3" applyNumberFormat="1">
      <alignment/>
    </xf>
    <xf applyBorder="1" fillId="2" xfId="0" numFmtId="165" borderId="4" applyFont="1" fontId="6" applyNumberFormat="1"/>
    <xf fillId="2" xfId="0" numFmtId="165" borderId="1" applyFont="1" fontId="6" applyNumberFormat="1"/>
    <xf applyAlignment="1" fillId="0" xfId="0" numFmtId="0" borderId="1" applyFont="1" fontId="3">
      <alignment horizontal="center"/>
    </xf>
    <xf fillId="2" xfId="0" numFmtId="0" borderId="1" applyFont="1" fontId="6"/>
    <xf applyBorder="1" fillId="2" xfId="0" numFmtId="0" borderId="4" applyFont="1" fontId="6"/>
    <xf applyAlignment="1" fillId="0" xfId="0" numFmtId="0" borderId="1" applyFont="1" fontId="3">
      <alignment horizontal="left"/>
    </xf>
    <xf applyAlignment="1" fillId="2" xfId="0" numFmtId="0" borderId="1" applyFont="1" fontId="7">
      <alignment/>
    </xf>
    <xf applyBorder="1" fillId="0" xfId="0" numFmtId="0" borderId="4" applyFont="1" fontId="3"/>
    <xf applyBorder="1" fillId="2" xfId="0" numFmtId="0" borderId="3" applyFont="1" fontId="6"/>
    <xf applyBorder="1" fillId="0" xfId="0" numFmtId="0" borderId="3" applyFont="1" fontId="3"/>
    <xf applyAlignment="1" fillId="0" xfId="0" numFmtId="0" borderId="1" applyFont="1" fontId="8">
      <alignment horizontal="center"/>
    </xf>
    <xf applyBorder="1" fillId="2" xfId="0" numFmtId="0" borderId="5" applyFont="1" fontId="6"/>
    <xf applyBorder="1" fillId="2" xfId="0" numFmtId="0" borderId="6" applyFont="1" fontId="6"/>
    <xf applyBorder="1" fillId="2" xfId="0" numFmtId="0" borderId="3" applyFont="1" fontId="9"/>
    <xf applyAlignment="1" fillId="0" xfId="0" numFmtId="0" borderId="1" applyFont="1" fontId="10">
      <alignment/>
    </xf>
    <xf applyAlignment="1" fillId="2" xfId="0" numFmtId="0" borderId="1" applyFont="1" fontId="6">
      <alignment horizontal="right"/>
    </xf>
    <xf applyAlignment="1" fillId="0" xfId="0" numFmtId="0" borderId="1" applyFont="1" fontId="1">
      <alignment/>
    </xf>
    <xf fillId="2" xfId="0" numFmtId="0" borderId="1" applyFont="1" fontId="6"/>
    <xf applyAlignment="1" fillId="0" xfId="0" numFmtId="14" borderId="1" applyFont="1" fontId="1" applyNumberFormat="1">
      <alignment/>
    </xf>
    <xf applyBorder="1" fillId="2" xfId="0" numFmtId="0" borderId="7" applyFont="1" fontId="6"/>
    <xf applyAlignment="1" fillId="0" xfId="0" numFmtId="0" borderId="1" applyFont="1" fontId="1">
      <alignment/>
    </xf>
    <xf applyBorder="1" fillId="0" xfId="0" numFmtId="0" borderId="7" applyFont="1" fontId="3"/>
    <xf applyBorder="1" applyAlignment="1" fillId="0" xfId="0" numFmtId="0" borderId="2" applyFont="1" fontId="2">
      <alignment horizontal="center"/>
    </xf>
    <xf applyBorder="1" applyAlignment="1" fillId="0" xfId="0" numFmtId="0" borderId="8" applyFont="1" fontId="2">
      <alignment horizontal="center"/>
    </xf>
    <xf applyBorder="1" applyAlignment="1" fillId="0" xfId="0" numFmtId="0" borderId="9" applyFont="1" fontId="2">
      <alignment horizontal="center"/>
    </xf>
    <xf applyBorder="1" fillId="2" xfId="0" numFmtId="0" borderId="10" applyFont="1" fontId="6"/>
    <xf applyBorder="1" fillId="2" xfId="0" numFmtId="0" borderId="11" applyFont="1" fontId="6"/>
    <xf applyAlignment="1" fillId="0" xfId="0" numFmtId="0" borderId="1" applyFont="1" fontId="3">
      <alignment/>
    </xf>
    <xf applyAlignment="1" fillId="0" xfId="0" numFmtId="0" borderId="1" applyFont="1" fontId="3">
      <alignment horizontal="right"/>
    </xf>
    <xf applyBorder="1" applyAlignment="1" fillId="0" xfId="0" numFmtId="0" borderId="2" applyFont="1" fontId="11">
      <alignment/>
    </xf>
    <xf applyBorder="1" applyAlignment="1" fillId="2" xfId="0" numFmtId="0" borderId="3" applyFont="1" fontId="6">
      <alignment horizontal="right"/>
    </xf>
    <xf applyBorder="1" applyAlignment="1" fillId="2" xfId="0" numFmtId="0" borderId="7" applyFont="1" fontId="6">
      <alignment horizontal="right"/>
    </xf>
    <xf applyAlignment="1" fillId="0" xfId="0" numFmtId="0" borderId="1" applyFont="1" fontId="1">
      <alignment horizontal="right"/>
    </xf>
    <xf applyAlignment="1" fillId="0" xfId="0" numFmtId="0" borderId="1" applyFont="1" fontId="1">
      <alignment horizontal="right"/>
    </xf>
    <xf applyAlignment="1" fillId="0" xfId="0" numFmtId="164" borderId="1" applyFont="1" fontId="1" applyNumberFormat="1">
      <alignment horizontal="right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3.xml" Type="http://schemas.openxmlformats.org/officeDocument/2006/relationships/worksheet" Id="rId4"/><Relationship Target="worksheets/sheet4.xml" Type="http://schemas.openxmlformats.org/officeDocument/2006/relationships/worksheet" Id="rId3"/><Relationship Target="worksheets/sheet2.xml" Type="http://schemas.openxmlformats.org/officeDocument/2006/relationships/worksheet" Id="rId6"/><Relationship Target="worksheets/sheet1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http://Simpply.Engine.Jobs" Type="http://schemas.openxmlformats.org/officeDocument/2006/relationships/hyperlink" TargetMode="External" Id="rId2"/><Relationship Target="http://Simpply.Engine.Jobs" Type="http://schemas.openxmlformats.org/officeDocument/2006/relationships/hyperlink" TargetMode="External" Id="rId1"/><Relationship Target="http://Simpply.Engine.Jobs" Type="http://schemas.openxmlformats.org/officeDocument/2006/relationships/hyperlink" TargetMode="External" Id="rId10"/><Relationship Target="http://Simpply.Engine.Jobs" Type="http://schemas.openxmlformats.org/officeDocument/2006/relationships/hyperlink" TargetMode="External" Id="rId4"/><Relationship Target="../drawings/worksheetdrawing2.xml" Type="http://schemas.openxmlformats.org/officeDocument/2006/relationships/drawing" Id="rId11"/><Relationship Target="http://Simpply.Engine.Jobs" Type="http://schemas.openxmlformats.org/officeDocument/2006/relationships/hyperlink" TargetMode="External" Id="rId3"/><Relationship Target="http://Simpply.Engine.Jobs" Type="http://schemas.openxmlformats.org/officeDocument/2006/relationships/hyperlink" TargetMode="External" Id="rId9"/><Relationship Target="http://Simpply.Engine.Jobs" Type="http://schemas.openxmlformats.org/officeDocument/2006/relationships/hyperlink" TargetMode="External" Id="rId6"/><Relationship Target="http://Simpply.Engine.Jobs" Type="http://schemas.openxmlformats.org/officeDocument/2006/relationships/hyperlink" TargetMode="External" Id="rId5"/><Relationship Target="http://Simpply.Engine.Jobs" Type="http://schemas.openxmlformats.org/officeDocument/2006/relationships/hyperlink" TargetMode="External" Id="rId8"/><Relationship Target="http://Simpply.Engine.Jobs" Type="http://schemas.openxmlformats.org/officeDocument/2006/relationships/hyperlink" TargetMode="External" Id="rId7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2" customWidth="1" max="2" width="27.14"/>
    <col min="3" customWidth="1" max="3" width="20.86"/>
    <col min="4" customWidth="1" max="4" width="16.71"/>
    <col min="5" customWidth="1" max="6" width="15.57"/>
    <col min="7" customWidth="1" max="7" width="19.86"/>
    <col min="8" customWidth="1" max="8" width="32.0"/>
    <col min="9" customWidth="1" max="9" width="23.29"/>
  </cols>
  <sheetData>
    <row r="1">
      <c t="s" s="2" r="A1">
        <v>2</v>
      </c>
      <c t="s" s="2" r="B1">
        <v>15</v>
      </c>
      <c t="s" s="2" r="C1">
        <v>16</v>
      </c>
      <c t="s" s="2" r="D1">
        <v>17</v>
      </c>
      <c t="s" s="2" r="E1">
        <v>18</v>
      </c>
      <c t="s" s="2" r="F1">
        <v>19</v>
      </c>
      <c t="s" s="2" r="G1">
        <v>20</v>
      </c>
      <c t="s" s="2" r="H1">
        <v>21</v>
      </c>
      <c t="s" s="2" r="I1">
        <v>22</v>
      </c>
      <c t="s" s="2" r="J1">
        <v>23</v>
      </c>
      <c t="s" s="2" r="K1">
        <v>24</v>
      </c>
      <c t="s" s="3" r="L1">
        <v>25</v>
      </c>
      <c s="3" r="M1"/>
    </row>
    <row r="2">
      <c s="3" r="A2">
        <v>1.0</v>
      </c>
      <c t="s" s="8" r="B2">
        <v>41</v>
      </c>
      <c s="3" r="C2">
        <v>108.0</v>
      </c>
      <c s="9" r="D2">
        <v>121.3</v>
      </c>
      <c s="3" r="E2">
        <v>13.0</v>
      </c>
      <c s="13" r="F2">
        <v>0.1</v>
      </c>
      <c s="3" r="G2">
        <v>0.0</v>
      </c>
      <c s="16" r="H2">
        <v>71.0</v>
      </c>
      <c s="16" r="I2">
        <v>155.0</v>
      </c>
      <c t="s" s="3" r="J2">
        <v>285</v>
      </c>
      <c s="3" r="K2">
        <v>32.0</v>
      </c>
      <c s="3" r="L2">
        <v>1.78</v>
      </c>
      <c s="3" r="M2"/>
    </row>
    <row r="3">
      <c s="3" r="A3">
        <v>2.0</v>
      </c>
      <c t="s" s="8" r="B3">
        <v>291</v>
      </c>
      <c r="C3">
        <v>212.7</v>
      </c>
      <c r="D3">
        <v>237.73363333000003</v>
      </c>
      <c s="3" r="E3">
        <v>25.0</v>
      </c>
      <c s="13" r="F3">
        <v>0.11</v>
      </c>
      <c s="3" r="G3">
        <v>0.0</v>
      </c>
      <c s="16" r="H3">
        <v>161.0</v>
      </c>
      <c s="16" r="I3">
        <v>412.0</v>
      </c>
      <c t="s" s="3" r="J3">
        <v>297</v>
      </c>
      <c r="K3">
        <v>99.17033332999995</v>
      </c>
      <c s="3" r="L3">
        <v>7.1</v>
      </c>
      <c s="3" r="M3"/>
    </row>
    <row r="7">
      <c s="3" r="B7"/>
    </row>
    <row r="8">
      <c s="3" r="B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8" customWidth="1" max="8" width="17.43"/>
  </cols>
  <sheetData>
    <row r="1">
      <c t="s" s="3" r="A1">
        <v>3</v>
      </c>
      <c t="s" s="3" r="B1">
        <v>65</v>
      </c>
      <c t="s" s="3" r="C1">
        <v>66</v>
      </c>
      <c t="s" s="3" r="D1">
        <v>67</v>
      </c>
      <c t="s" s="3" r="E1">
        <v>68</v>
      </c>
      <c t="s" s="3" r="F1">
        <v>69</v>
      </c>
      <c t="s" s="3" r="G1">
        <v>70</v>
      </c>
      <c t="s" s="3" r="H1">
        <v>71</v>
      </c>
      <c t="s" s="3" r="I1">
        <v>72</v>
      </c>
      <c t="s" s="3" r="J1">
        <v>73</v>
      </c>
    </row>
    <row r="2">
      <c t="s" s="3" r="A2">
        <v>74</v>
      </c>
      <c t="s" s="3" r="B2">
        <v>75</v>
      </c>
      <c t="s" s="3" r="C2">
        <v>76</v>
      </c>
      <c t="s" s="3" r="D2">
        <v>77</v>
      </c>
      <c t="s" s="3" r="E2">
        <v>78</v>
      </c>
      <c s="3" r="F2">
        <v>100.0</v>
      </c>
      <c s="3" r="G2">
        <v>1.0</v>
      </c>
      <c s="3" r="I2">
        <v>0.0</v>
      </c>
      <c s="3" r="J2">
        <v>0.0</v>
      </c>
    </row>
    <row r="3">
      <c t="s" s="3" r="A3">
        <v>79</v>
      </c>
      <c t="s" s="3" r="B3">
        <v>80</v>
      </c>
      <c t="s" s="3" r="C3">
        <v>81</v>
      </c>
      <c t="s" s="3" r="D3">
        <v>82</v>
      </c>
      <c t="s" s="3" r="E3">
        <v>83</v>
      </c>
      <c s="3" r="F3">
        <v>100.0</v>
      </c>
      <c s="3" r="G3">
        <v>1.0</v>
      </c>
      <c s="3" r="I3">
        <v>0.0</v>
      </c>
      <c s="3" r="J3">
        <v>1.0</v>
      </c>
    </row>
    <row r="4">
      <c t="s" s="3" r="A4">
        <v>84</v>
      </c>
      <c t="s" s="3" r="B4">
        <v>85</v>
      </c>
      <c t="s" s="3" r="C4">
        <v>86</v>
      </c>
      <c t="s" s="3" r="D4">
        <v>87</v>
      </c>
      <c t="s" s="3" r="E4">
        <v>88</v>
      </c>
      <c s="3" r="F4">
        <v>64.0</v>
      </c>
      <c s="3" r="G4">
        <v>1.0</v>
      </c>
      <c s="3" r="I4">
        <v>4.0</v>
      </c>
      <c s="3" r="J4">
        <v>6.0</v>
      </c>
    </row>
    <row r="5">
      <c t="s" s="3" r="A5">
        <v>89</v>
      </c>
      <c t="s" s="3" r="B5">
        <v>90</v>
      </c>
      <c t="s" s="3" r="C5">
        <v>91</v>
      </c>
      <c t="s" s="3" r="D5">
        <v>92</v>
      </c>
      <c t="s" s="3" r="E5">
        <v>93</v>
      </c>
      <c s="3" r="F5">
        <v>100.0</v>
      </c>
      <c s="3" r="G5">
        <v>1.0</v>
      </c>
      <c s="3" r="I5">
        <v>0.0</v>
      </c>
      <c s="3" r="J5">
        <v>1.0</v>
      </c>
    </row>
    <row r="6">
      <c t="s" s="3" r="A6">
        <v>94</v>
      </c>
      <c t="s" s="3" r="B6">
        <v>95</v>
      </c>
      <c t="s" s="3" r="C6">
        <v>96</v>
      </c>
      <c t="s" s="3" r="D6">
        <v>97</v>
      </c>
      <c t="s" s="3" r="E6">
        <v>98</v>
      </c>
      <c s="3" r="F6">
        <v>94.0</v>
      </c>
      <c s="3" r="G6">
        <v>1.0</v>
      </c>
      <c s="3" r="I6">
        <v>2.0</v>
      </c>
      <c s="3" r="J6">
        <v>1.0</v>
      </c>
    </row>
    <row r="7">
      <c t="s" s="3" r="A7">
        <v>102</v>
      </c>
      <c t="s" s="3" r="B7">
        <v>103</v>
      </c>
      <c t="s" s="3" r="C7">
        <v>104</v>
      </c>
      <c t="s" s="3" r="D7">
        <v>105</v>
      </c>
      <c t="s" s="3" r="E7">
        <v>106</v>
      </c>
      <c s="3" r="F7">
        <v>69.0</v>
      </c>
      <c s="3" r="G7">
        <v>1.0</v>
      </c>
      <c s="3" r="I7">
        <v>11.0</v>
      </c>
      <c s="3" r="J7">
        <v>7.0</v>
      </c>
    </row>
    <row r="8">
      <c t="s" s="3" r="A8">
        <v>107</v>
      </c>
      <c t="s" s="3" r="B8">
        <v>108</v>
      </c>
      <c t="s" s="3" r="C8">
        <v>109</v>
      </c>
      <c t="s" s="3" r="D8">
        <v>110</v>
      </c>
      <c t="s" s="3" r="E8">
        <v>111</v>
      </c>
      <c s="3" r="F8">
        <v>100.0</v>
      </c>
      <c s="3" r="G8">
        <v>1.0</v>
      </c>
      <c s="3" r="I8">
        <v>1.0</v>
      </c>
      <c s="3" r="J8">
        <v>1.0</v>
      </c>
    </row>
    <row r="9">
      <c t="s" s="3" r="A9">
        <v>112</v>
      </c>
      <c t="s" s="3" r="B9">
        <v>113</v>
      </c>
      <c t="s" s="3" r="C9">
        <v>114</v>
      </c>
      <c t="s" s="3" r="D9">
        <v>115</v>
      </c>
      <c t="s" s="3" r="E9">
        <v>116</v>
      </c>
      <c s="3" r="F9">
        <v>82.0</v>
      </c>
      <c s="3" r="G9">
        <v>1.0</v>
      </c>
      <c s="3" r="I9">
        <v>3.0</v>
      </c>
      <c s="3" r="J9">
        <v>2.0</v>
      </c>
    </row>
    <row r="10">
      <c t="s" s="3" r="A10">
        <v>117</v>
      </c>
      <c t="s" s="3" r="B10">
        <v>118</v>
      </c>
      <c t="s" s="3" r="C10">
        <v>119</v>
      </c>
      <c t="s" s="3" r="D10">
        <v>120</v>
      </c>
      <c t="s" s="3" r="E10">
        <v>121</v>
      </c>
      <c s="3" r="F10">
        <v>100.0</v>
      </c>
      <c s="3" r="G10">
        <v>1.0</v>
      </c>
      <c s="3" r="I10">
        <v>0.0</v>
      </c>
      <c s="3" r="J10">
        <v>1.0</v>
      </c>
    </row>
    <row r="11">
      <c t="s" s="3" r="A11">
        <v>122</v>
      </c>
      <c t="s" s="3" r="B11">
        <v>123</v>
      </c>
      <c t="s" s="3" r="C11">
        <v>124</v>
      </c>
      <c t="s" s="3" r="D11">
        <v>125</v>
      </c>
      <c t="s" s="3" r="E11">
        <v>126</v>
      </c>
      <c s="3" r="F11">
        <v>89.0</v>
      </c>
      <c s="3" r="G11">
        <v>1.0</v>
      </c>
      <c s="3" r="I11">
        <v>4.0</v>
      </c>
      <c s="3" r="J11">
        <v>1.0</v>
      </c>
    </row>
    <row r="12">
      <c t="s" s="3" r="A12">
        <v>127</v>
      </c>
      <c t="s" s="3" r="B12">
        <v>128</v>
      </c>
      <c t="s" s="3" r="C12">
        <v>129</v>
      </c>
      <c t="s" s="3" r="D12">
        <v>130</v>
      </c>
      <c t="s" s="3" r="E12">
        <v>131</v>
      </c>
      <c s="3" r="F12">
        <v>70.0</v>
      </c>
      <c s="3" r="G12">
        <v>1.0</v>
      </c>
      <c s="3" r="I12">
        <v>10.0</v>
      </c>
      <c s="3" r="J12">
        <v>5.0</v>
      </c>
    </row>
    <row r="13">
      <c t="s" s="3" r="A13">
        <v>132</v>
      </c>
      <c t="s" s="3" r="B13">
        <v>133</v>
      </c>
      <c t="s" s="3" r="C13">
        <v>134</v>
      </c>
      <c t="s" s="3" r="D13">
        <v>135</v>
      </c>
      <c t="s" s="3" r="E13">
        <v>136</v>
      </c>
      <c s="3" r="F13">
        <v>87.0</v>
      </c>
      <c s="3" r="G13">
        <v>1.0</v>
      </c>
      <c s="3" r="I13">
        <v>2.0</v>
      </c>
      <c s="3" r="J13">
        <v>2.0</v>
      </c>
    </row>
    <row r="14">
      <c t="s" s="3" r="A14">
        <v>137</v>
      </c>
      <c t="s" s="3" r="B14">
        <v>138</v>
      </c>
      <c t="s" s="3" r="C14">
        <v>139</v>
      </c>
      <c t="s" s="3" r="D14">
        <v>140</v>
      </c>
      <c t="s" s="3" r="E14">
        <v>141</v>
      </c>
      <c s="3" r="F14">
        <v>55.0</v>
      </c>
      <c s="3" r="G14">
        <v>4.0</v>
      </c>
      <c s="3" r="I14">
        <v>9.0</v>
      </c>
      <c s="3" r="J14">
        <v>12.0</v>
      </c>
    </row>
    <row r="15">
      <c t="s" s="3" r="A15">
        <v>142</v>
      </c>
      <c t="s" s="3" r="B15">
        <v>143</v>
      </c>
      <c t="s" s="3" r="C15">
        <v>144</v>
      </c>
      <c t="s" s="3" r="D15">
        <v>145</v>
      </c>
      <c t="s" s="3" r="E15">
        <v>146</v>
      </c>
      <c s="3" r="F15">
        <v>100.0</v>
      </c>
      <c s="3" r="G15">
        <v>1.0</v>
      </c>
      <c s="3" r="I15">
        <v>1.0</v>
      </c>
      <c s="3" r="J15">
        <v>1.0</v>
      </c>
    </row>
    <row r="16">
      <c t="s" s="3" r="A16">
        <v>147</v>
      </c>
      <c t="s" s="3" r="B16">
        <v>148</v>
      </c>
      <c t="s" s="3" r="C16">
        <v>149</v>
      </c>
      <c t="s" s="3" r="D16">
        <v>150</v>
      </c>
      <c t="s" s="3" r="E16">
        <v>151</v>
      </c>
      <c s="3" r="F16">
        <v>68.0</v>
      </c>
      <c s="3" r="G16">
        <v>1.0</v>
      </c>
      <c s="3" r="I16">
        <v>5.0</v>
      </c>
      <c s="3" r="J16">
        <v>6.0</v>
      </c>
    </row>
    <row r="17">
      <c t="s" s="3" r="A17">
        <v>152</v>
      </c>
      <c t="s" s="3" r="B17">
        <v>153</v>
      </c>
      <c t="s" s="3" r="C17">
        <v>154</v>
      </c>
      <c t="s" s="3" r="D17">
        <v>155</v>
      </c>
      <c t="s" s="3" r="E17">
        <v>156</v>
      </c>
      <c s="3" r="F17">
        <v>71.0</v>
      </c>
      <c s="3" r="G17">
        <v>1.0</v>
      </c>
      <c s="3" r="I17">
        <v>6.0</v>
      </c>
      <c s="3" r="J17">
        <v>6.0</v>
      </c>
    </row>
    <row r="18">
      <c t="s" s="3" r="A18">
        <v>157</v>
      </c>
      <c t="s" s="3" r="B18">
        <v>158</v>
      </c>
      <c t="s" s="3" r="C18">
        <v>159</v>
      </c>
      <c t="s" s="3" r="D18">
        <v>160</v>
      </c>
      <c t="s" s="3" r="E18">
        <v>161</v>
      </c>
      <c s="3" r="F18">
        <v>56.0</v>
      </c>
      <c s="3" r="G18">
        <v>7.0</v>
      </c>
      <c s="3" r="I18">
        <v>19.0</v>
      </c>
      <c s="3" r="J18">
        <v>12.0</v>
      </c>
    </row>
    <row r="19">
      <c t="s" s="3" r="A19">
        <v>162</v>
      </c>
      <c t="s" s="3" r="B19">
        <v>163</v>
      </c>
      <c t="s" s="3" r="C19">
        <v>164</v>
      </c>
      <c t="s" s="3" r="D19">
        <v>165</v>
      </c>
      <c t="s" s="3" r="E19">
        <v>166</v>
      </c>
      <c s="3" r="F19">
        <v>63.0</v>
      </c>
      <c s="3" r="G19">
        <v>3.0</v>
      </c>
      <c s="3" r="I19">
        <v>18.0</v>
      </c>
      <c s="3" r="J19">
        <v>7.0</v>
      </c>
    </row>
    <row r="20">
      <c t="s" s="3" r="A20">
        <v>167</v>
      </c>
      <c t="s" s="3" r="B20">
        <v>168</v>
      </c>
      <c t="s" s="3" r="C20">
        <v>169</v>
      </c>
      <c t="s" s="3" r="D20">
        <v>170</v>
      </c>
      <c t="s" s="3" r="E20">
        <v>171</v>
      </c>
      <c s="3" r="F20">
        <v>66.0</v>
      </c>
      <c s="3" r="G20">
        <v>2.0</v>
      </c>
      <c s="3" r="I20">
        <v>7.0</v>
      </c>
      <c s="3" r="J20">
        <v>7.0</v>
      </c>
    </row>
    <row r="21">
      <c t="s" s="3" r="A21">
        <v>172</v>
      </c>
      <c t="s" s="3" r="B21">
        <v>173</v>
      </c>
      <c t="s" s="3" r="C21">
        <v>175</v>
      </c>
      <c t="s" s="3" r="D21">
        <v>176</v>
      </c>
      <c t="s" s="3" r="E21">
        <v>178</v>
      </c>
      <c s="3" r="F21">
        <v>89.0</v>
      </c>
      <c s="3" r="G21">
        <v>1.0</v>
      </c>
      <c s="3" r="I21">
        <v>2.0</v>
      </c>
      <c s="3" r="J21">
        <v>2.0</v>
      </c>
    </row>
    <row r="22">
      <c t="s" s="3" r="A22">
        <v>180</v>
      </c>
      <c t="s" s="3" r="B22">
        <v>181</v>
      </c>
      <c t="s" s="3" r="C22">
        <v>182</v>
      </c>
      <c t="s" s="3" r="D22">
        <v>183</v>
      </c>
      <c t="s" s="3" r="E22">
        <v>184</v>
      </c>
      <c s="3" r="F22">
        <v>89.0</v>
      </c>
      <c s="3" r="G22">
        <v>1.0</v>
      </c>
      <c s="3" r="I22">
        <v>2.0</v>
      </c>
      <c s="3" r="J22">
        <v>2.0</v>
      </c>
    </row>
    <row r="23">
      <c t="s" s="3" r="A23">
        <v>185</v>
      </c>
      <c t="s" s="3" r="B23">
        <v>186</v>
      </c>
      <c t="s" s="3" r="C23">
        <v>187</v>
      </c>
      <c t="s" s="3" r="D23">
        <v>188</v>
      </c>
      <c t="s" s="3" r="E23">
        <v>189</v>
      </c>
      <c s="3" r="F23">
        <v>100.0</v>
      </c>
      <c s="3" r="G23">
        <v>1.0</v>
      </c>
      <c s="3" r="I23">
        <v>1.0</v>
      </c>
      <c s="3" r="J23">
        <v>1.0</v>
      </c>
    </row>
    <row r="24">
      <c t="s" s="3" r="A24">
        <v>190</v>
      </c>
      <c t="s" s="3" r="B24">
        <v>191</v>
      </c>
      <c t="s" s="3" r="C24">
        <v>192</v>
      </c>
      <c t="s" s="3" r="D24">
        <v>193</v>
      </c>
      <c t="s" s="3" r="E24">
        <v>194</v>
      </c>
      <c s="3" r="F24">
        <v>63.0</v>
      </c>
      <c s="3" r="G24">
        <v>5.0</v>
      </c>
      <c s="3" r="I24">
        <v>4.0</v>
      </c>
      <c s="3" r="J24">
        <v>8.0</v>
      </c>
    </row>
    <row r="25">
      <c t="s" s="3" r="A25">
        <v>195</v>
      </c>
      <c t="s" s="3" r="B25">
        <v>196</v>
      </c>
      <c t="s" s="3" r="C25">
        <v>197</v>
      </c>
      <c t="s" s="3" r="D25">
        <v>198</v>
      </c>
      <c t="s" s="3" r="E25">
        <v>199</v>
      </c>
      <c s="3" r="F25">
        <v>73.0</v>
      </c>
      <c s="3" r="G25">
        <v>2.0</v>
      </c>
      <c s="3" r="I25">
        <v>1.0</v>
      </c>
      <c s="3" r="J25">
        <v>4.0</v>
      </c>
    </row>
    <row r="26">
      <c t="s" s="3" r="A26">
        <v>200</v>
      </c>
      <c t="s" s="3" r="B26">
        <v>201</v>
      </c>
      <c t="s" s="3" r="C26">
        <v>202</v>
      </c>
      <c t="s" s="3" r="D26">
        <v>203</v>
      </c>
      <c t="s" s="3" r="E26">
        <v>204</v>
      </c>
      <c s="3" r="F26">
        <v>73.0</v>
      </c>
      <c s="3" r="G26">
        <v>1.0</v>
      </c>
      <c s="3" r="I26">
        <v>2.0</v>
      </c>
      <c s="3" r="J26">
        <v>5.0</v>
      </c>
    </row>
    <row r="27">
      <c t="s" s="3" r="A27">
        <v>205</v>
      </c>
      <c t="s" s="3" r="B27">
        <v>206</v>
      </c>
      <c t="s" s="3" r="C27">
        <v>207</v>
      </c>
      <c t="s" s="3" r="D27">
        <v>208</v>
      </c>
      <c t="s" s="3" r="E27">
        <v>209</v>
      </c>
      <c s="3" r="F27">
        <v>38.0</v>
      </c>
      <c s="3" r="G27">
        <v>16.0</v>
      </c>
      <c s="3" r="I27">
        <v>14.0</v>
      </c>
      <c s="3" r="J27">
        <v>51.0</v>
      </c>
    </row>
    <row r="28">
      <c t="s" s="3" r="A28">
        <v>210</v>
      </c>
      <c t="s" s="3" r="B28">
        <v>211</v>
      </c>
      <c t="s" s="3" r="C28">
        <v>212</v>
      </c>
      <c t="s" s="3" r="D28">
        <v>213</v>
      </c>
      <c t="s" s="3" r="E28">
        <v>214</v>
      </c>
      <c s="3" r="F28">
        <v>98.0</v>
      </c>
      <c s="3" r="G28">
        <v>1.0</v>
      </c>
      <c s="3" r="I28">
        <v>0.0</v>
      </c>
      <c s="3" r="J28">
        <v>1.0</v>
      </c>
    </row>
    <row r="29">
      <c t="s" s="3" r="A29">
        <v>215</v>
      </c>
      <c t="s" s="3" r="B29">
        <v>216</v>
      </c>
      <c t="s" s="3" r="C29">
        <v>217</v>
      </c>
      <c t="s" s="3" r="D29">
        <v>218</v>
      </c>
      <c t="s" s="3" r="E29">
        <v>219</v>
      </c>
      <c s="3" r="F29">
        <v>95.0</v>
      </c>
      <c s="3" r="G29">
        <v>1.0</v>
      </c>
      <c s="3" r="I29">
        <v>0.0</v>
      </c>
      <c s="3" r="J29">
        <v>1.0</v>
      </c>
    </row>
    <row r="30">
      <c t="s" s="3" r="A30">
        <v>220</v>
      </c>
      <c t="s" s="3" r="B30">
        <v>221</v>
      </c>
      <c t="s" s="3" r="C30">
        <v>222</v>
      </c>
      <c t="s" s="3" r="D30">
        <v>223</v>
      </c>
      <c t="s" s="3" r="E30">
        <v>224</v>
      </c>
      <c s="3" r="F30">
        <v>98.0</v>
      </c>
      <c s="3" r="G30">
        <v>1.0</v>
      </c>
      <c s="3" r="I30">
        <v>0.0</v>
      </c>
      <c s="3" r="J30">
        <v>1.0</v>
      </c>
    </row>
    <row r="31">
      <c t="s" s="3" r="A31">
        <v>225</v>
      </c>
      <c t="s" s="3" r="B31">
        <v>226</v>
      </c>
      <c t="s" s="3" r="C31">
        <v>227</v>
      </c>
      <c t="s" s="3" r="D31">
        <v>228</v>
      </c>
      <c t="s" s="3" r="E31">
        <v>229</v>
      </c>
      <c s="3" r="F31">
        <v>95.0</v>
      </c>
      <c s="3" r="G31">
        <v>1.0</v>
      </c>
      <c s="3" r="I31">
        <v>0.0</v>
      </c>
      <c s="3" r="J31">
        <v>1.0</v>
      </c>
    </row>
    <row r="32">
      <c t="s" s="3" r="A32">
        <v>230</v>
      </c>
      <c t="s" s="3" r="B32">
        <v>231</v>
      </c>
      <c t="s" s="3" r="C32">
        <v>232</v>
      </c>
      <c t="s" s="3" r="D32">
        <v>233</v>
      </c>
      <c t="s" s="3" r="E32">
        <v>234</v>
      </c>
      <c s="3" r="F32">
        <v>67.0</v>
      </c>
      <c s="3" r="G32">
        <v>3.0</v>
      </c>
      <c s="3" r="I32">
        <v>1.0</v>
      </c>
      <c s="3" r="J32">
        <v>7.0</v>
      </c>
    </row>
    <row r="33">
      <c t="s" s="3" r="A33">
        <v>235</v>
      </c>
      <c t="s" s="3" r="B33">
        <v>236</v>
      </c>
      <c t="s" s="3" r="C33">
        <v>237</v>
      </c>
      <c t="s" s="3" r="D33">
        <v>238</v>
      </c>
      <c t="s" s="3" r="E33">
        <v>239</v>
      </c>
      <c s="3" r="F33">
        <v>69.0</v>
      </c>
      <c s="3" r="G33">
        <v>2.0</v>
      </c>
      <c s="3" r="I33">
        <v>0.0</v>
      </c>
      <c s="3" r="J33">
        <v>6.0</v>
      </c>
    </row>
    <row r="34">
      <c t="s" s="3" r="A34">
        <v>240</v>
      </c>
      <c t="s" s="3" r="B34">
        <v>241</v>
      </c>
      <c t="s" s="3" r="C34">
        <v>242</v>
      </c>
      <c t="s" s="3" r="D34">
        <v>243</v>
      </c>
      <c t="s" s="3" r="E34">
        <v>244</v>
      </c>
      <c s="3" r="F34">
        <v>98.0</v>
      </c>
      <c s="3" r="G34">
        <v>1.0</v>
      </c>
      <c s="3" r="I34">
        <v>1.0</v>
      </c>
      <c s="3" r="J34">
        <v>1.0</v>
      </c>
    </row>
    <row r="35">
      <c t="s" s="3" r="A35">
        <v>245</v>
      </c>
      <c t="s" s="3" r="B35">
        <v>246</v>
      </c>
      <c t="s" s="3" r="C35">
        <v>247</v>
      </c>
      <c t="s" s="3" r="D35">
        <v>248</v>
      </c>
      <c t="s" s="3" r="E35">
        <v>249</v>
      </c>
      <c s="3" r="F35">
        <v>95.0</v>
      </c>
      <c s="3" r="G35">
        <v>1.0</v>
      </c>
      <c s="3" r="I35">
        <v>1.0</v>
      </c>
      <c s="3" r="J35">
        <v>1.0</v>
      </c>
    </row>
    <row r="36">
      <c t="s" s="3" r="A36">
        <v>250</v>
      </c>
      <c t="s" s="3" r="B36">
        <v>251</v>
      </c>
      <c t="s" s="3" r="C36">
        <v>252</v>
      </c>
      <c t="s" s="3" r="D36">
        <v>253</v>
      </c>
      <c t="s" s="3" r="E36">
        <v>254</v>
      </c>
      <c s="3" r="F36">
        <v>98.0</v>
      </c>
      <c s="3" r="G36">
        <v>1.0</v>
      </c>
      <c s="3" r="I36">
        <v>2.0</v>
      </c>
      <c s="3" r="J36">
        <v>1.0</v>
      </c>
    </row>
    <row r="37">
      <c t="s" s="3" r="A37">
        <v>255</v>
      </c>
      <c t="s" s="3" r="B37">
        <v>256</v>
      </c>
      <c t="s" s="3" r="C37">
        <v>257</v>
      </c>
      <c t="s" s="3" r="D37">
        <v>258</v>
      </c>
      <c t="s" s="3" r="E37">
        <v>259</v>
      </c>
      <c s="3" r="F37">
        <v>95.0</v>
      </c>
      <c s="3" r="G37">
        <v>1.0</v>
      </c>
      <c s="3" r="I37">
        <v>2.0</v>
      </c>
      <c s="3" r="J37">
        <v>1.0</v>
      </c>
    </row>
    <row r="38">
      <c t="s" s="3" r="A38">
        <v>260</v>
      </c>
      <c t="s" s="3" r="B38">
        <v>261</v>
      </c>
      <c t="s" s="3" r="C38">
        <v>262</v>
      </c>
      <c t="s" s="3" r="D38">
        <v>263</v>
      </c>
      <c t="s" s="3" r="E38">
        <v>264</v>
      </c>
      <c s="3" r="F38">
        <v>98.0</v>
      </c>
      <c s="3" r="G38">
        <v>1.0</v>
      </c>
      <c s="3" r="I38">
        <v>1.0</v>
      </c>
      <c s="3" r="J38">
        <v>1.0</v>
      </c>
    </row>
    <row r="39">
      <c t="s" s="3" r="A39">
        <v>265</v>
      </c>
      <c t="s" s="3" r="B39">
        <v>266</v>
      </c>
      <c t="s" s="3" r="C39">
        <v>267</v>
      </c>
      <c t="s" s="3" r="D39">
        <v>268</v>
      </c>
      <c t="s" s="3" r="E39">
        <v>269</v>
      </c>
      <c s="3" r="F39">
        <v>95.0</v>
      </c>
      <c s="3" r="G39">
        <v>1.0</v>
      </c>
      <c s="3" r="I39">
        <v>1.0</v>
      </c>
      <c s="3" r="J39">
        <v>1.0</v>
      </c>
    </row>
    <row r="40">
      <c t="s" s="3" r="A40">
        <v>270</v>
      </c>
      <c t="s" s="3" r="B40">
        <v>271</v>
      </c>
      <c t="s" s="3" r="C40">
        <v>272</v>
      </c>
      <c t="s" s="3" r="D40">
        <v>273</v>
      </c>
      <c t="s" s="3" r="E40">
        <v>274</v>
      </c>
      <c s="3" r="F40">
        <v>98.0</v>
      </c>
      <c s="3" r="G40">
        <v>1.0</v>
      </c>
      <c s="3" r="I40">
        <v>2.0</v>
      </c>
      <c s="3" r="J40">
        <v>1.0</v>
      </c>
    </row>
    <row r="41">
      <c t="s" s="3" r="A41">
        <v>275</v>
      </c>
      <c t="s" s="3" r="B41">
        <v>276</v>
      </c>
      <c t="s" s="3" r="C41">
        <v>277</v>
      </c>
      <c t="s" s="3" r="D41">
        <v>278</v>
      </c>
      <c t="s" s="3" r="E41">
        <v>279</v>
      </c>
      <c s="3" r="F41">
        <v>95.0</v>
      </c>
      <c s="3" r="G41">
        <v>1.0</v>
      </c>
      <c s="3" r="I41">
        <v>2.0</v>
      </c>
      <c s="3" r="J41">
        <v>1.0</v>
      </c>
    </row>
    <row r="42">
      <c t="s" s="3" r="A42">
        <v>280</v>
      </c>
      <c t="s" s="3" r="B42">
        <v>281</v>
      </c>
      <c t="s" s="3" r="C42">
        <v>282</v>
      </c>
      <c t="s" s="3" r="D42">
        <v>283</v>
      </c>
      <c t="s" s="3" r="E42">
        <v>284</v>
      </c>
      <c s="3" r="F42">
        <v>98.0</v>
      </c>
      <c s="3" r="G42">
        <v>1.0</v>
      </c>
      <c s="3" r="I42">
        <v>0.0</v>
      </c>
      <c s="3" r="J42">
        <v>1.0</v>
      </c>
    </row>
    <row r="43">
      <c t="s" s="3" r="A43">
        <v>286</v>
      </c>
      <c t="s" s="3" r="B43">
        <v>287</v>
      </c>
      <c t="s" s="3" r="C43">
        <v>288</v>
      </c>
      <c t="s" s="3" r="D43">
        <v>289</v>
      </c>
      <c t="s" s="3" r="E43">
        <v>290</v>
      </c>
      <c s="3" r="F43">
        <v>95.0</v>
      </c>
      <c s="3" r="G43">
        <v>1.0</v>
      </c>
      <c s="3" r="I43">
        <v>0.0</v>
      </c>
      <c s="3" r="J43">
        <v>1.0</v>
      </c>
    </row>
    <row r="44">
      <c t="s" s="3" r="A44">
        <v>292</v>
      </c>
      <c t="s" s="3" r="B44">
        <v>293</v>
      </c>
      <c t="s" s="3" r="C44">
        <v>294</v>
      </c>
      <c t="s" s="3" r="D44">
        <v>295</v>
      </c>
      <c t="s" s="3" r="E44">
        <v>296</v>
      </c>
      <c s="3" r="F44">
        <v>98.0</v>
      </c>
      <c s="3" r="G44">
        <v>1.0</v>
      </c>
      <c s="3" r="I44">
        <v>0.0</v>
      </c>
      <c s="3" r="J44">
        <v>1.0</v>
      </c>
    </row>
    <row r="45">
      <c t="s" s="3" r="A45">
        <v>298</v>
      </c>
      <c t="s" s="3" r="B45">
        <v>299</v>
      </c>
      <c t="s" s="3" r="C45">
        <v>300</v>
      </c>
      <c t="s" s="3" r="D45">
        <v>301</v>
      </c>
      <c t="s" s="3" r="E45">
        <v>302</v>
      </c>
      <c s="3" r="F45">
        <v>95.0</v>
      </c>
      <c s="3" r="G45">
        <v>1.0</v>
      </c>
      <c s="3" r="I45">
        <v>0.0</v>
      </c>
      <c s="3" r="J45">
        <v>1.0</v>
      </c>
    </row>
    <row r="46">
      <c t="s" s="3" r="A46">
        <v>303</v>
      </c>
      <c t="s" s="3" r="B46">
        <v>304</v>
      </c>
      <c t="s" s="3" r="C46">
        <v>305</v>
      </c>
      <c t="s" s="3" r="D46">
        <v>306</v>
      </c>
      <c t="s" s="3" r="E46">
        <v>307</v>
      </c>
      <c s="3" r="F46">
        <v>98.0</v>
      </c>
      <c s="3" r="G46">
        <v>1.0</v>
      </c>
      <c s="3" r="I46">
        <v>0.0</v>
      </c>
      <c s="3" r="J46">
        <v>1.0</v>
      </c>
    </row>
    <row r="47">
      <c t="s" s="3" r="A47">
        <v>308</v>
      </c>
      <c t="s" s="3" r="B47">
        <v>309</v>
      </c>
      <c t="s" s="3" r="C47">
        <v>310</v>
      </c>
      <c t="s" s="3" r="D47">
        <v>311</v>
      </c>
      <c t="s" s="3" r="E47">
        <v>312</v>
      </c>
      <c s="3" r="F47">
        <v>95.0</v>
      </c>
      <c s="3" r="G47">
        <v>1.0</v>
      </c>
      <c s="3" r="I47">
        <v>0.0</v>
      </c>
      <c s="3" r="J47">
        <v>1.0</v>
      </c>
    </row>
    <row r="48">
      <c t="s" s="3" r="A48">
        <v>313</v>
      </c>
      <c t="s" s="3" r="B48">
        <v>314</v>
      </c>
      <c t="s" s="3" r="C48">
        <v>315</v>
      </c>
      <c t="s" s="3" r="D48">
        <v>316</v>
      </c>
      <c t="s" s="3" r="E48">
        <v>317</v>
      </c>
      <c s="3" r="F48">
        <v>100.0</v>
      </c>
      <c s="3" r="G48">
        <v>1.0</v>
      </c>
      <c s="3" r="I48">
        <v>0.0</v>
      </c>
      <c s="3" r="J48">
        <v>1.0</v>
      </c>
    </row>
    <row r="49">
      <c t="s" s="3" r="A49">
        <v>318</v>
      </c>
      <c t="s" s="3" r="B49">
        <v>319</v>
      </c>
      <c t="s" s="3" r="C49">
        <v>320</v>
      </c>
      <c t="s" s="3" r="D49">
        <v>321</v>
      </c>
      <c t="s" s="3" r="E49">
        <v>322</v>
      </c>
      <c s="3" r="F49">
        <v>98.0</v>
      </c>
      <c s="3" r="G49">
        <v>1.0</v>
      </c>
      <c s="3" r="I49">
        <v>0.0</v>
      </c>
      <c s="3" r="J49">
        <v>1.0</v>
      </c>
    </row>
    <row r="50">
      <c t="s" s="3" r="A50">
        <v>323</v>
      </c>
      <c t="s" s="3" r="B50">
        <v>324</v>
      </c>
      <c t="s" s="3" r="C50">
        <v>325</v>
      </c>
      <c t="s" s="3" r="D50">
        <v>326</v>
      </c>
      <c t="s" s="3" r="E50">
        <v>327</v>
      </c>
      <c s="3" r="F50">
        <v>95.0</v>
      </c>
      <c s="3" r="G50">
        <v>1.0</v>
      </c>
      <c s="3" r="I50">
        <v>0.0</v>
      </c>
      <c s="3" r="J50">
        <v>1.0</v>
      </c>
    </row>
    <row r="51">
      <c t="s" s="3" r="A51">
        <v>328</v>
      </c>
      <c t="s" s="3" r="B51">
        <v>329</v>
      </c>
      <c t="s" s="3" r="C51">
        <v>330</v>
      </c>
      <c t="s" s="3" r="D51">
        <v>331</v>
      </c>
      <c t="s" s="3" r="E51">
        <v>332</v>
      </c>
      <c s="3" r="F51">
        <v>78.0</v>
      </c>
      <c s="3" r="G51">
        <v>1.0</v>
      </c>
      <c s="3" r="I51">
        <v>2.0</v>
      </c>
      <c s="3" r="J51">
        <v>3.0</v>
      </c>
    </row>
    <row r="52">
      <c t="s" s="3" r="A52">
        <v>333</v>
      </c>
      <c t="s" s="3" r="B52">
        <v>334</v>
      </c>
      <c t="s" s="3" r="C52">
        <v>335</v>
      </c>
      <c t="s" s="3" r="D52">
        <v>336</v>
      </c>
      <c t="s" s="3" r="E52">
        <v>337</v>
      </c>
      <c s="3" r="F52">
        <v>98.0</v>
      </c>
      <c s="3" r="G52">
        <v>1.0</v>
      </c>
      <c s="3" r="I52">
        <v>1.0</v>
      </c>
      <c s="3" r="J52">
        <v>1.0</v>
      </c>
    </row>
    <row r="53">
      <c t="s" s="3" r="A53">
        <v>338</v>
      </c>
      <c t="s" s="3" r="B53">
        <v>339</v>
      </c>
      <c t="s" s="3" r="C53">
        <v>340</v>
      </c>
      <c t="s" s="3" r="D53">
        <v>341</v>
      </c>
      <c t="s" s="3" r="E53">
        <v>342</v>
      </c>
      <c s="3" r="F53">
        <v>95.0</v>
      </c>
      <c s="3" r="G53">
        <v>1.0</v>
      </c>
      <c s="3" r="I53">
        <v>1.0</v>
      </c>
      <c s="3" r="J53">
        <v>1.0</v>
      </c>
    </row>
    <row r="54">
      <c t="s" s="3" r="A54">
        <v>343</v>
      </c>
      <c t="s" s="3" r="B54">
        <v>344</v>
      </c>
      <c t="s" s="3" r="C54">
        <v>345</v>
      </c>
      <c t="s" s="3" r="D54">
        <v>346</v>
      </c>
      <c t="s" s="3" r="E54">
        <v>347</v>
      </c>
      <c s="3" r="F54">
        <v>98.0</v>
      </c>
      <c s="3" r="G54">
        <v>1.0</v>
      </c>
      <c s="3" r="I54">
        <v>2.0</v>
      </c>
      <c s="3" r="J54">
        <v>1.0</v>
      </c>
    </row>
    <row r="55">
      <c t="s" s="3" r="A55">
        <v>348</v>
      </c>
      <c t="s" s="3" r="B55">
        <v>349</v>
      </c>
      <c t="s" s="3" r="C55">
        <v>350</v>
      </c>
      <c t="s" s="3" r="D55">
        <v>351</v>
      </c>
      <c t="s" s="3" r="E55">
        <v>352</v>
      </c>
      <c s="3" r="F55">
        <v>95.0</v>
      </c>
      <c s="3" r="G55">
        <v>1.0</v>
      </c>
      <c s="3" r="I55">
        <v>2.0</v>
      </c>
      <c s="3" r="J55">
        <v>1.0</v>
      </c>
    </row>
    <row r="56">
      <c t="s" s="3" r="A56">
        <v>353</v>
      </c>
      <c t="s" s="3" r="B56">
        <v>354</v>
      </c>
      <c t="s" s="3" r="C56">
        <v>355</v>
      </c>
      <c t="s" s="3" r="D56">
        <v>357</v>
      </c>
      <c t="s" s="3" r="E56">
        <v>359</v>
      </c>
      <c s="3" r="F56">
        <v>98.0</v>
      </c>
      <c s="3" r="G56">
        <v>1.0</v>
      </c>
      <c s="3" r="I56">
        <v>2.0</v>
      </c>
      <c s="3" r="J56">
        <v>1.0</v>
      </c>
    </row>
    <row r="57">
      <c t="s" s="3" r="A57">
        <v>360</v>
      </c>
      <c t="s" s="3" r="B57">
        <v>361</v>
      </c>
      <c t="s" s="3" r="C57">
        <v>362</v>
      </c>
      <c t="s" s="3" r="D57">
        <v>363</v>
      </c>
      <c t="s" s="3" r="E57">
        <v>364</v>
      </c>
      <c s="3" r="F57">
        <v>95.0</v>
      </c>
      <c s="3" r="G57">
        <v>1.0</v>
      </c>
      <c s="3" r="I57">
        <v>2.0</v>
      </c>
      <c s="3" r="J57">
        <v>1.0</v>
      </c>
    </row>
    <row r="58">
      <c t="s" s="3" r="A58">
        <v>365</v>
      </c>
      <c t="s" s="3" r="B58">
        <v>366</v>
      </c>
      <c t="s" s="3" r="C58">
        <v>367</v>
      </c>
      <c t="s" s="3" r="D58">
        <v>368</v>
      </c>
      <c t="s" s="3" r="E58">
        <v>370</v>
      </c>
      <c s="3" r="F58">
        <v>98.0</v>
      </c>
      <c s="3" r="G58">
        <v>1.0</v>
      </c>
      <c s="3" r="I58">
        <v>2.0</v>
      </c>
      <c s="3" r="J58">
        <v>1.0</v>
      </c>
    </row>
    <row r="59">
      <c t="s" s="3" r="A59">
        <v>371</v>
      </c>
      <c t="s" s="3" r="B59">
        <v>372</v>
      </c>
      <c t="s" s="3" r="C59">
        <v>373</v>
      </c>
      <c t="s" s="3" r="D59">
        <v>374</v>
      </c>
      <c t="s" s="3" r="E59">
        <v>375</v>
      </c>
      <c s="3" r="F59">
        <v>95.0</v>
      </c>
      <c s="3" r="G59">
        <v>1.0</v>
      </c>
      <c s="3" r="I59">
        <v>2.0</v>
      </c>
      <c s="3" r="J59">
        <v>1.0</v>
      </c>
    </row>
    <row r="60">
      <c t="s" s="3" r="A60">
        <v>376</v>
      </c>
      <c t="s" s="3" r="B60">
        <v>377</v>
      </c>
      <c t="s" s="3" r="C60">
        <v>378</v>
      </c>
      <c t="s" s="3" r="D60">
        <v>379</v>
      </c>
      <c t="s" s="3" r="E60">
        <v>380</v>
      </c>
      <c s="3" r="F60">
        <v>98.0</v>
      </c>
      <c s="3" r="G60">
        <v>1.0</v>
      </c>
      <c s="3" r="I60">
        <v>0.0</v>
      </c>
      <c s="3" r="J60">
        <v>1.0</v>
      </c>
    </row>
    <row r="61">
      <c t="s" s="3" r="A61">
        <v>381</v>
      </c>
      <c t="s" s="3" r="B61">
        <v>383</v>
      </c>
      <c t="s" s="3" r="C61">
        <v>384</v>
      </c>
      <c t="s" s="3" r="D61">
        <v>385</v>
      </c>
      <c t="s" s="3" r="E61">
        <v>386</v>
      </c>
      <c s="3" r="F61">
        <v>95.0</v>
      </c>
      <c s="3" r="G61">
        <v>1.0</v>
      </c>
      <c s="3" r="I61">
        <v>0.0</v>
      </c>
      <c s="3" r="J61">
        <v>1.0</v>
      </c>
    </row>
    <row r="62">
      <c t="s" s="3" r="A62">
        <v>390</v>
      </c>
      <c t="s" s="3" r="B62">
        <v>391</v>
      </c>
      <c t="s" s="3" r="C62">
        <v>392</v>
      </c>
      <c t="s" s="3" r="D62">
        <v>393</v>
      </c>
      <c t="s" s="3" r="E62">
        <v>395</v>
      </c>
      <c s="3" r="F62">
        <v>87.0</v>
      </c>
      <c s="3" r="G62">
        <v>1.0</v>
      </c>
      <c s="3" r="I62">
        <v>2.0</v>
      </c>
      <c s="3" r="J62">
        <v>2.0</v>
      </c>
    </row>
    <row r="63">
      <c t="s" s="3" r="A63">
        <v>398</v>
      </c>
      <c t="s" s="3" r="B63">
        <v>399</v>
      </c>
      <c t="s" s="3" r="C63">
        <v>400</v>
      </c>
      <c t="s" s="3" r="D63">
        <v>401</v>
      </c>
      <c t="s" s="3" r="E63">
        <v>402</v>
      </c>
      <c s="3" r="F63">
        <v>98.0</v>
      </c>
      <c s="3" r="G63">
        <v>1.0</v>
      </c>
      <c s="3" r="I63">
        <v>0.0</v>
      </c>
      <c s="3" r="J63">
        <v>1.0</v>
      </c>
    </row>
    <row r="64">
      <c t="s" s="3" r="A64">
        <v>403</v>
      </c>
      <c t="s" s="3" r="B64">
        <v>404</v>
      </c>
      <c t="s" s="3" r="C64">
        <v>405</v>
      </c>
      <c t="s" s="3" r="D64">
        <v>406</v>
      </c>
      <c t="s" s="3" r="E64">
        <v>407</v>
      </c>
      <c s="3" r="F64">
        <v>95.0</v>
      </c>
      <c s="3" r="G64">
        <v>1.0</v>
      </c>
      <c s="3" r="I64">
        <v>0.0</v>
      </c>
      <c s="3" r="J64">
        <v>1.0</v>
      </c>
    </row>
    <row r="65">
      <c t="s" s="3" r="A65">
        <v>408</v>
      </c>
      <c t="s" s="3" r="B65">
        <v>409</v>
      </c>
      <c t="s" s="3" r="C65">
        <v>410</v>
      </c>
      <c t="s" s="3" r="D65">
        <v>411</v>
      </c>
      <c t="s" s="3" r="E65">
        <v>412</v>
      </c>
      <c s="3" r="F65">
        <v>98.0</v>
      </c>
      <c s="3" r="G65">
        <v>1.0</v>
      </c>
      <c s="3" r="I65">
        <v>1.0</v>
      </c>
      <c s="3" r="J65">
        <v>1.0</v>
      </c>
    </row>
    <row r="66">
      <c t="s" s="3" r="A66">
        <v>413</v>
      </c>
      <c t="s" s="3" r="B66">
        <v>414</v>
      </c>
      <c t="s" s="3" r="C66">
        <v>415</v>
      </c>
      <c t="s" s="3" r="D66">
        <v>416</v>
      </c>
      <c t="s" s="3" r="E66">
        <v>417</v>
      </c>
      <c s="3" r="F66">
        <v>95.0</v>
      </c>
      <c s="3" r="G66">
        <v>1.0</v>
      </c>
      <c s="3" r="I66">
        <v>1.0</v>
      </c>
      <c s="3" r="J66">
        <v>1.0</v>
      </c>
    </row>
    <row r="67">
      <c t="s" s="3" r="A67">
        <v>418</v>
      </c>
      <c t="s" s="3" r="B67">
        <v>419</v>
      </c>
      <c t="s" s="3" r="C67">
        <v>420</v>
      </c>
      <c t="s" s="3" r="D67">
        <v>421</v>
      </c>
      <c t="s" s="3" r="E67">
        <v>422</v>
      </c>
      <c s="3" r="F67">
        <v>98.0</v>
      </c>
      <c s="3" r="G67">
        <v>1.0</v>
      </c>
      <c s="3" r="I67">
        <v>1.0</v>
      </c>
      <c s="3" r="J67">
        <v>1.0</v>
      </c>
    </row>
    <row r="68">
      <c t="s" s="3" r="A68">
        <v>423</v>
      </c>
      <c t="s" s="3" r="B68">
        <v>424</v>
      </c>
      <c t="s" s="3" r="C68">
        <v>425</v>
      </c>
      <c t="s" s="3" r="D68">
        <v>426</v>
      </c>
      <c t="s" s="3" r="E68">
        <v>427</v>
      </c>
      <c s="3" r="F68">
        <v>95.0</v>
      </c>
      <c s="3" r="G68">
        <v>1.0</v>
      </c>
      <c s="3" r="I68">
        <v>1.0</v>
      </c>
      <c s="3" r="J68">
        <v>1.0</v>
      </c>
    </row>
    <row r="69">
      <c t="s" s="3" r="A69">
        <v>428</v>
      </c>
      <c t="s" s="3" r="B69">
        <v>429</v>
      </c>
      <c t="s" s="3" r="C69">
        <v>430</v>
      </c>
      <c t="s" s="3" r="D69">
        <v>431</v>
      </c>
      <c t="s" s="3" r="E69">
        <v>432</v>
      </c>
      <c s="3" r="F69">
        <v>22.0</v>
      </c>
      <c s="3" r="G69">
        <v>29.0</v>
      </c>
      <c s="3" r="I69">
        <v>23.0</v>
      </c>
      <c s="3" r="J69">
        <v>154.0</v>
      </c>
    </row>
    <row r="70">
      <c t="s" s="3" r="A70">
        <v>433</v>
      </c>
      <c t="s" s="3" r="B70">
        <v>434</v>
      </c>
      <c t="s" s="3" r="C70">
        <v>435</v>
      </c>
      <c t="s" s="3" r="D70">
        <v>436</v>
      </c>
      <c t="s" s="3" r="E70">
        <v>437</v>
      </c>
      <c s="3" r="F70">
        <v>98.0</v>
      </c>
      <c s="3" r="G70">
        <v>1.0</v>
      </c>
      <c s="3" r="I70">
        <v>0.0</v>
      </c>
      <c s="3" r="J70">
        <v>1.0</v>
      </c>
    </row>
    <row r="71">
      <c t="s" s="3" r="A71">
        <v>438</v>
      </c>
      <c t="s" s="3" r="B71">
        <v>439</v>
      </c>
      <c t="s" s="3" r="C71">
        <v>440</v>
      </c>
      <c t="s" s="3" r="D71">
        <v>441</v>
      </c>
      <c t="s" s="3" r="E71">
        <v>442</v>
      </c>
      <c s="3" r="F71">
        <v>95.0</v>
      </c>
      <c s="3" r="G71">
        <v>1.0</v>
      </c>
      <c s="3" r="I71">
        <v>0.0</v>
      </c>
      <c s="3" r="J71">
        <v>1.0</v>
      </c>
    </row>
    <row r="72">
      <c t="s" s="3" r="A72">
        <v>443</v>
      </c>
      <c t="s" s="3" r="B72">
        <v>444</v>
      </c>
      <c t="s" s="3" r="C72">
        <v>445</v>
      </c>
      <c t="s" s="3" r="D72">
        <v>446</v>
      </c>
      <c t="s" s="3" r="E72">
        <v>447</v>
      </c>
      <c s="3" r="F72">
        <v>100.0</v>
      </c>
      <c s="3" r="G72">
        <v>1.0</v>
      </c>
      <c s="3" r="I72">
        <v>0.0</v>
      </c>
      <c s="3" r="J72">
        <v>1.0</v>
      </c>
    </row>
    <row r="73">
      <c t="s" s="3" r="A73">
        <v>448</v>
      </c>
      <c t="s" s="3" r="B73">
        <v>449</v>
      </c>
      <c t="s" s="3" r="C73">
        <v>450</v>
      </c>
      <c t="s" s="3" r="D73">
        <v>451</v>
      </c>
      <c t="s" s="3" r="E73">
        <v>452</v>
      </c>
      <c s="3" r="F73">
        <v>98.0</v>
      </c>
      <c s="3" r="G73">
        <v>1.0</v>
      </c>
      <c s="3" r="I73">
        <v>0.0</v>
      </c>
      <c s="3" r="J73">
        <v>1.0</v>
      </c>
    </row>
    <row r="74">
      <c t="s" s="3" r="A74">
        <v>453</v>
      </c>
      <c t="s" s="3" r="B74">
        <v>454</v>
      </c>
      <c t="s" s="3" r="C74">
        <v>455</v>
      </c>
      <c t="s" s="3" r="D74">
        <v>456</v>
      </c>
      <c t="s" s="3" r="E74">
        <v>457</v>
      </c>
      <c s="3" r="F74">
        <v>95.0</v>
      </c>
      <c s="3" r="G74">
        <v>1.0</v>
      </c>
      <c s="3" r="I74">
        <v>0.0</v>
      </c>
      <c s="3" r="J74">
        <v>1.0</v>
      </c>
    </row>
    <row r="75">
      <c t="s" s="3" r="A75">
        <v>458</v>
      </c>
      <c t="s" s="3" r="B75">
        <v>459</v>
      </c>
      <c t="s" s="3" r="C75">
        <v>460</v>
      </c>
      <c t="s" s="3" r="D75">
        <v>462</v>
      </c>
      <c t="s" s="3" r="E75">
        <v>464</v>
      </c>
      <c s="3" r="F75">
        <v>98.0</v>
      </c>
      <c s="3" r="G75">
        <v>1.0</v>
      </c>
      <c s="3" r="I75">
        <v>0.0</v>
      </c>
      <c s="3" r="J75">
        <v>1.0</v>
      </c>
    </row>
    <row r="76">
      <c t="s" s="3" r="A76">
        <v>469</v>
      </c>
      <c t="s" s="3" r="B76">
        <v>471</v>
      </c>
      <c t="s" s="3" r="C76">
        <v>472</v>
      </c>
      <c t="s" s="3" r="D76">
        <v>473</v>
      </c>
      <c t="s" s="3" r="E76">
        <v>474</v>
      </c>
      <c s="3" r="F76">
        <v>95.0</v>
      </c>
      <c s="3" r="G76">
        <v>1.0</v>
      </c>
      <c s="3" r="I76">
        <v>0.0</v>
      </c>
      <c s="3" r="J76">
        <v>1.0</v>
      </c>
    </row>
    <row r="77">
      <c t="s" s="3" r="A77">
        <v>477</v>
      </c>
      <c t="s" s="3" r="B77">
        <v>479</v>
      </c>
      <c t="s" s="3" r="C77">
        <v>480</v>
      </c>
      <c t="s" s="3" r="D77">
        <v>481</v>
      </c>
      <c t="s" s="3" r="E77">
        <v>482</v>
      </c>
      <c s="3" r="F77">
        <v>98.0</v>
      </c>
      <c s="3" r="G77">
        <v>1.0</v>
      </c>
      <c s="3" r="I77">
        <v>0.0</v>
      </c>
      <c s="3" r="J77">
        <v>1.0</v>
      </c>
    </row>
    <row r="78">
      <c t="s" s="3" r="A78">
        <v>483</v>
      </c>
      <c t="s" s="3" r="B78">
        <v>484</v>
      </c>
      <c t="s" s="3" r="C78">
        <v>485</v>
      </c>
      <c t="s" s="3" r="D78">
        <v>486</v>
      </c>
      <c t="s" s="3" r="E78">
        <v>487</v>
      </c>
      <c s="3" r="F78">
        <v>95.0</v>
      </c>
      <c s="3" r="G78">
        <v>1.0</v>
      </c>
      <c s="3" r="I78">
        <v>0.0</v>
      </c>
      <c s="3" r="J78">
        <v>1.0</v>
      </c>
    </row>
    <row r="79">
      <c t="s" s="3" r="A79">
        <v>488</v>
      </c>
      <c t="s" s="3" r="B79">
        <v>489</v>
      </c>
      <c t="s" s="3" r="C79">
        <v>490</v>
      </c>
      <c t="s" s="3" r="D79">
        <v>491</v>
      </c>
      <c t="s" s="3" r="E79">
        <v>492</v>
      </c>
      <c s="3" r="F79">
        <v>98.0</v>
      </c>
      <c s="3" r="G79">
        <v>1.0</v>
      </c>
      <c s="3" r="I79">
        <v>0.0</v>
      </c>
      <c s="3" r="J79">
        <v>1.0</v>
      </c>
    </row>
    <row r="80">
      <c t="s" s="3" r="A80">
        <v>493</v>
      </c>
      <c t="s" s="3" r="B80">
        <v>494</v>
      </c>
      <c t="s" s="3" r="C80">
        <v>495</v>
      </c>
      <c t="s" s="3" r="D80">
        <v>496</v>
      </c>
      <c t="s" s="3" r="E80">
        <v>497</v>
      </c>
      <c s="3" r="F80">
        <v>95.0</v>
      </c>
      <c s="3" r="G80">
        <v>1.0</v>
      </c>
      <c s="3" r="I80">
        <v>0.0</v>
      </c>
      <c s="3" r="J80">
        <v>1.0</v>
      </c>
    </row>
    <row r="81">
      <c t="s" s="3" r="A81">
        <v>498</v>
      </c>
      <c t="s" s="3" r="B81">
        <v>499</v>
      </c>
      <c t="s" s="3" r="C81">
        <v>500</v>
      </c>
      <c t="s" s="3" r="D81">
        <v>501</v>
      </c>
      <c t="s" s="3" r="E81">
        <v>502</v>
      </c>
      <c s="3" r="F81">
        <v>98.0</v>
      </c>
      <c s="3" r="G81">
        <v>1.0</v>
      </c>
      <c s="3" r="I81">
        <v>0.0</v>
      </c>
      <c s="3" r="J81">
        <v>1.0</v>
      </c>
    </row>
    <row r="82">
      <c t="s" s="3" r="A82">
        <v>504</v>
      </c>
      <c t="s" s="3" r="B82">
        <v>505</v>
      </c>
      <c t="s" s="3" r="C82">
        <v>506</v>
      </c>
      <c t="s" s="3" r="D82">
        <v>508</v>
      </c>
      <c t="s" s="3" r="E82">
        <v>510</v>
      </c>
      <c s="3" r="F82">
        <v>95.0</v>
      </c>
      <c s="3" r="G82">
        <v>1.0</v>
      </c>
      <c s="3" r="I82">
        <v>0.0</v>
      </c>
      <c s="3" r="J82">
        <v>1.0</v>
      </c>
    </row>
    <row r="83">
      <c t="s" s="3" r="A83">
        <v>514</v>
      </c>
      <c t="s" s="3" r="B83">
        <v>516</v>
      </c>
      <c t="s" s="3" r="C83">
        <v>517</v>
      </c>
      <c t="s" s="3" r="D83">
        <v>518</v>
      </c>
      <c t="s" s="3" r="E83">
        <v>519</v>
      </c>
      <c s="3" r="F83">
        <v>98.0</v>
      </c>
      <c s="3" r="G83">
        <v>1.0</v>
      </c>
      <c s="3" r="I83">
        <v>0.0</v>
      </c>
      <c s="3" r="J83">
        <v>1.0</v>
      </c>
    </row>
    <row r="84">
      <c t="s" s="3" r="A84">
        <v>524</v>
      </c>
      <c t="s" s="3" r="B84">
        <v>525</v>
      </c>
      <c t="s" s="3" r="C84">
        <v>526</v>
      </c>
      <c t="s" s="3" r="D84">
        <v>527</v>
      </c>
      <c t="s" s="3" r="E84">
        <v>528</v>
      </c>
      <c s="3" r="F84">
        <v>95.0</v>
      </c>
      <c s="3" r="G84">
        <v>1.0</v>
      </c>
      <c s="3" r="I84">
        <v>0.0</v>
      </c>
      <c s="3" r="J84">
        <v>1.0</v>
      </c>
    </row>
    <row r="85">
      <c t="s" s="3" r="A85">
        <v>532</v>
      </c>
      <c t="s" s="3" r="B85">
        <v>533</v>
      </c>
      <c t="s" s="3" r="C85">
        <v>534</v>
      </c>
      <c t="s" s="3" r="D85">
        <v>535</v>
      </c>
      <c t="s" s="3" r="E85">
        <v>536</v>
      </c>
      <c s="3" r="F85">
        <v>98.0</v>
      </c>
      <c s="3" r="G85">
        <v>1.0</v>
      </c>
      <c s="3" r="I85">
        <v>1.0</v>
      </c>
      <c s="3" r="J85">
        <v>1.0</v>
      </c>
    </row>
    <row r="86">
      <c t="s" s="3" r="A86">
        <v>537</v>
      </c>
      <c t="s" s="3" r="B86">
        <v>538</v>
      </c>
      <c t="s" s="3" r="C86">
        <v>539</v>
      </c>
      <c t="s" s="3" r="D86">
        <v>540</v>
      </c>
      <c t="s" s="3" r="E86">
        <v>541</v>
      </c>
      <c s="3" r="F86">
        <v>95.0</v>
      </c>
      <c s="3" r="G86">
        <v>1.0</v>
      </c>
      <c s="3" r="I86">
        <v>1.0</v>
      </c>
      <c s="3" r="J86">
        <v>1.0</v>
      </c>
    </row>
    <row r="87">
      <c t="s" s="3" r="A87">
        <v>544</v>
      </c>
      <c t="s" s="3" r="B87">
        <v>546</v>
      </c>
      <c t="s" s="3" r="C87">
        <v>547</v>
      </c>
      <c t="s" s="3" r="D87">
        <v>548</v>
      </c>
      <c t="s" s="3" r="E87">
        <v>549</v>
      </c>
      <c s="3" r="F87">
        <v>77.0</v>
      </c>
      <c s="3" r="G87">
        <v>5.0</v>
      </c>
      <c s="3" r="I87">
        <v>2.0</v>
      </c>
      <c s="3" r="J87">
        <v>2.0</v>
      </c>
    </row>
    <row r="88">
      <c t="s" s="3" r="A88">
        <v>553</v>
      </c>
      <c t="s" s="3" r="B88">
        <v>554</v>
      </c>
      <c t="s" s="3" r="C88">
        <v>555</v>
      </c>
      <c t="s" s="3" r="D88">
        <v>556</v>
      </c>
      <c t="s" s="3" r="E88">
        <v>557</v>
      </c>
      <c s="3" r="F88">
        <v>98.0</v>
      </c>
      <c s="3" r="G88">
        <v>1.0</v>
      </c>
      <c s="3" r="I88">
        <v>1.0</v>
      </c>
      <c s="3" r="J88">
        <v>1.0</v>
      </c>
    </row>
    <row r="89">
      <c t="s" s="3" r="A89">
        <v>558</v>
      </c>
      <c t="s" s="3" r="B89">
        <v>559</v>
      </c>
      <c t="s" s="3" r="C89">
        <v>560</v>
      </c>
      <c t="s" s="3" r="D89">
        <v>561</v>
      </c>
      <c t="s" s="3" r="E89">
        <v>562</v>
      </c>
      <c s="3" r="F89">
        <v>95.0</v>
      </c>
      <c s="3" r="G89">
        <v>1.0</v>
      </c>
      <c s="3" r="I89">
        <v>1.0</v>
      </c>
      <c s="3" r="J89">
        <v>1.0</v>
      </c>
    </row>
    <row r="90">
      <c t="s" s="3" r="A90">
        <v>563</v>
      </c>
      <c t="s" s="3" r="B90">
        <v>564</v>
      </c>
      <c t="s" s="3" r="C90">
        <v>565</v>
      </c>
      <c t="s" s="3" r="D90">
        <v>566</v>
      </c>
      <c t="s" s="3" r="E90">
        <v>567</v>
      </c>
      <c s="3" r="F90">
        <v>43.0</v>
      </c>
      <c s="3" r="G90">
        <v>10.0</v>
      </c>
      <c s="3" r="I90">
        <v>10.0</v>
      </c>
      <c s="3" r="J90">
        <v>32.0</v>
      </c>
    </row>
    <row r="91">
      <c t="s" s="3" r="A91">
        <v>568</v>
      </c>
      <c t="s" s="3" r="B91">
        <v>569</v>
      </c>
      <c t="s" s="3" r="C91">
        <v>570</v>
      </c>
      <c t="s" s="3" r="D91">
        <v>571</v>
      </c>
      <c t="s" s="3" r="E91">
        <v>572</v>
      </c>
      <c s="3" r="F91">
        <v>100.0</v>
      </c>
      <c s="3" r="G91">
        <v>1.0</v>
      </c>
      <c s="3" r="I91">
        <v>0.0</v>
      </c>
      <c s="3" r="J91">
        <v>1.0</v>
      </c>
    </row>
    <row r="92">
      <c t="s" s="3" r="A92">
        <v>573</v>
      </c>
      <c t="s" s="3" r="B92">
        <v>574</v>
      </c>
      <c t="s" s="3" r="C92">
        <v>575</v>
      </c>
      <c t="s" s="3" r="D92">
        <v>576</v>
      </c>
      <c t="s" s="3" r="E92">
        <v>577</v>
      </c>
      <c s="3" r="F92">
        <v>98.0</v>
      </c>
      <c s="3" r="G92">
        <v>1.0</v>
      </c>
      <c s="3" r="I92">
        <v>0.0</v>
      </c>
      <c s="3" r="J92">
        <v>1.0</v>
      </c>
    </row>
    <row r="93">
      <c t="s" s="3" r="A93">
        <v>578</v>
      </c>
      <c t="s" s="3" r="B93">
        <v>579</v>
      </c>
      <c t="s" s="3" r="C93">
        <v>580</v>
      </c>
      <c t="s" s="3" r="D93">
        <v>581</v>
      </c>
      <c t="s" s="3" r="E93">
        <v>582</v>
      </c>
      <c s="3" r="F93">
        <v>95.0</v>
      </c>
      <c s="3" r="G93">
        <v>1.0</v>
      </c>
      <c s="3" r="I93">
        <v>0.0</v>
      </c>
      <c s="3" r="J93">
        <v>1.0</v>
      </c>
    </row>
    <row r="94">
      <c t="s" s="3" r="A94">
        <v>583</v>
      </c>
      <c t="s" s="3" r="B94">
        <v>584</v>
      </c>
      <c t="s" s="3" r="C94">
        <v>585</v>
      </c>
      <c t="s" s="3" r="D94">
        <v>586</v>
      </c>
      <c t="s" s="3" r="E94">
        <v>587</v>
      </c>
      <c s="3" r="F94">
        <v>98.0</v>
      </c>
      <c s="3" r="G94">
        <v>1.0</v>
      </c>
      <c s="3" r="I94">
        <v>0.0</v>
      </c>
      <c s="3" r="J94">
        <v>1.0</v>
      </c>
    </row>
    <row r="95">
      <c t="s" s="3" r="A95">
        <v>588</v>
      </c>
      <c t="s" s="3" r="B95">
        <v>589</v>
      </c>
      <c t="s" s="3" r="C95">
        <v>591</v>
      </c>
      <c t="s" s="3" r="D95">
        <v>593</v>
      </c>
      <c t="s" s="3" r="E95">
        <v>595</v>
      </c>
      <c s="3" r="F95">
        <v>95.0</v>
      </c>
      <c s="3" r="G95">
        <v>1.0</v>
      </c>
      <c s="3" r="I95">
        <v>0.0</v>
      </c>
      <c s="3" r="J95">
        <v>1.0</v>
      </c>
    </row>
    <row r="96">
      <c t="s" s="3" r="A96">
        <v>598</v>
      </c>
      <c t="s" s="3" r="B96">
        <v>599</v>
      </c>
      <c t="s" s="3" r="C96">
        <v>600</v>
      </c>
      <c t="s" s="3" r="D96">
        <v>601</v>
      </c>
      <c t="s" s="3" r="E96">
        <v>603</v>
      </c>
      <c s="3" r="F96">
        <v>98.0</v>
      </c>
      <c s="3" r="G96">
        <v>1.0</v>
      </c>
      <c s="3" r="I96">
        <v>0.0</v>
      </c>
      <c s="3" r="J96">
        <v>1.0</v>
      </c>
    </row>
    <row r="97">
      <c t="s" s="3" r="A97">
        <v>606</v>
      </c>
      <c t="s" s="3" r="B97">
        <v>607</v>
      </c>
      <c t="s" s="3" r="C97">
        <v>609</v>
      </c>
      <c t="s" s="3" r="D97">
        <v>611</v>
      </c>
      <c t="s" s="3" r="E97">
        <v>613</v>
      </c>
      <c s="3" r="F97">
        <v>95.0</v>
      </c>
      <c s="3" r="G97">
        <v>1.0</v>
      </c>
      <c s="3" r="I97">
        <v>0.0</v>
      </c>
      <c s="3" r="J97">
        <v>1.0</v>
      </c>
    </row>
    <row r="98">
      <c t="s" s="3" r="A98">
        <v>614</v>
      </c>
      <c t="s" s="3" r="B98">
        <v>615</v>
      </c>
      <c t="s" s="3" r="C98">
        <v>616</v>
      </c>
      <c t="s" s="3" r="D98">
        <v>617</v>
      </c>
      <c t="s" s="3" r="E98">
        <v>618</v>
      </c>
      <c s="3" r="F98">
        <v>98.0</v>
      </c>
      <c s="3" r="G98">
        <v>1.0</v>
      </c>
      <c s="3" r="I98">
        <v>0.0</v>
      </c>
      <c s="3" r="J98">
        <v>1.0</v>
      </c>
    </row>
    <row r="99">
      <c t="s" s="3" r="A99">
        <v>619</v>
      </c>
      <c t="s" s="3" r="B99">
        <v>620</v>
      </c>
      <c t="s" s="3" r="C99">
        <v>621</v>
      </c>
      <c t="s" s="3" r="D99">
        <v>622</v>
      </c>
      <c t="s" s="3" r="E99">
        <v>623</v>
      </c>
      <c s="3" r="F99">
        <v>95.0</v>
      </c>
      <c s="3" r="G99">
        <v>1.0</v>
      </c>
      <c s="3" r="I99">
        <v>0.0</v>
      </c>
      <c s="3" r="J99">
        <v>1.0</v>
      </c>
    </row>
    <row r="100">
      <c t="s" s="3" r="A100">
        <v>624</v>
      </c>
      <c t="s" s="3" r="B100">
        <v>625</v>
      </c>
      <c t="s" s="3" r="C100">
        <v>626</v>
      </c>
      <c t="s" s="3" r="D100">
        <v>627</v>
      </c>
      <c t="s" s="3" r="E100">
        <v>628</v>
      </c>
      <c s="3" r="F100">
        <v>98.0</v>
      </c>
      <c s="3" r="G100">
        <v>1.0</v>
      </c>
      <c s="3" r="I100">
        <v>1.0</v>
      </c>
      <c s="3" r="J100">
        <v>1.0</v>
      </c>
    </row>
    <row r="101">
      <c t="s" s="3" r="A101">
        <v>629</v>
      </c>
      <c t="s" s="3" r="B101">
        <v>630</v>
      </c>
      <c t="s" s="3" r="C101">
        <v>631</v>
      </c>
      <c t="s" s="3" r="D101">
        <v>632</v>
      </c>
      <c t="s" s="3" r="E101">
        <v>633</v>
      </c>
      <c s="3" r="F101">
        <v>95.0</v>
      </c>
      <c s="3" r="G101">
        <v>1.0</v>
      </c>
      <c s="3" r="I101">
        <v>1.0</v>
      </c>
      <c s="3" r="J101">
        <v>1.0</v>
      </c>
    </row>
    <row r="102">
      <c t="s" s="3" r="A102">
        <v>634</v>
      </c>
      <c t="s" s="3" r="B102">
        <v>635</v>
      </c>
      <c t="s" s="3" r="C102">
        <v>636</v>
      </c>
      <c t="s" s="3" r="D102">
        <v>637</v>
      </c>
      <c t="s" s="3" r="E102">
        <v>638</v>
      </c>
      <c s="3" r="F102">
        <v>100.0</v>
      </c>
      <c s="3" r="G102">
        <v>1.0</v>
      </c>
      <c s="3" r="I102">
        <v>0.0</v>
      </c>
      <c s="3" r="J102">
        <v>1.0</v>
      </c>
    </row>
    <row r="103">
      <c t="s" s="3" r="A103">
        <v>639</v>
      </c>
      <c t="s" s="3" r="B103">
        <v>640</v>
      </c>
      <c t="s" s="3" r="C103">
        <v>641</v>
      </c>
      <c t="s" s="3" r="D103">
        <v>642</v>
      </c>
      <c t="s" s="3" r="E103">
        <v>643</v>
      </c>
      <c s="3" r="F103">
        <v>98.0</v>
      </c>
      <c s="3" r="G103">
        <v>1.0</v>
      </c>
      <c s="3" r="I103">
        <v>0.0</v>
      </c>
      <c s="3" r="J103">
        <v>1.0</v>
      </c>
    </row>
    <row r="104">
      <c t="s" s="3" r="A104">
        <v>644</v>
      </c>
      <c t="s" s="3" r="B104">
        <v>645</v>
      </c>
      <c t="s" s="3" r="C104">
        <v>646</v>
      </c>
      <c t="s" s="3" r="D104">
        <v>647</v>
      </c>
      <c t="s" s="3" r="E104">
        <v>648</v>
      </c>
      <c s="3" r="F104">
        <v>95.0</v>
      </c>
      <c s="3" r="G104">
        <v>1.0</v>
      </c>
      <c s="3" r="I104">
        <v>0.0</v>
      </c>
      <c s="3" r="J104">
        <v>1.0</v>
      </c>
    </row>
    <row r="105">
      <c t="s" s="3" r="A105">
        <v>649</v>
      </c>
      <c t="s" s="3" r="B105">
        <v>650</v>
      </c>
      <c t="s" s="3" r="C105">
        <v>651</v>
      </c>
      <c t="s" s="3" r="D105">
        <v>652</v>
      </c>
      <c t="s" s="3" r="E105">
        <v>653</v>
      </c>
      <c s="3" r="F105">
        <v>98.0</v>
      </c>
      <c s="3" r="G105">
        <v>1.0</v>
      </c>
      <c s="3" r="I105">
        <v>0.0</v>
      </c>
      <c s="3" r="J105">
        <v>1.0</v>
      </c>
    </row>
    <row r="106">
      <c t="s" s="3" r="A106">
        <v>654</v>
      </c>
      <c t="s" s="3" r="B106">
        <v>655</v>
      </c>
      <c t="s" s="3" r="C106">
        <v>656</v>
      </c>
      <c t="s" s="3" r="D106">
        <v>657</v>
      </c>
      <c t="s" s="3" r="E106">
        <v>658</v>
      </c>
      <c s="3" r="F106">
        <v>95.0</v>
      </c>
      <c s="3" r="G106">
        <v>1.0</v>
      </c>
      <c s="3" r="I106">
        <v>0.0</v>
      </c>
      <c s="3" r="J106">
        <v>1.0</v>
      </c>
    </row>
    <row r="107">
      <c t="s" s="3" r="A107">
        <v>659</v>
      </c>
      <c t="s" s="3" r="B107">
        <v>660</v>
      </c>
      <c t="s" s="3" r="C107">
        <v>661</v>
      </c>
      <c t="s" s="3" r="D107">
        <v>662</v>
      </c>
      <c t="s" s="3" r="E107">
        <v>663</v>
      </c>
      <c s="3" r="F107">
        <v>98.0</v>
      </c>
      <c s="3" r="G107">
        <v>1.0</v>
      </c>
      <c s="3" r="I107">
        <v>0.0</v>
      </c>
      <c s="3" r="J107">
        <v>1.0</v>
      </c>
    </row>
    <row r="108">
      <c t="s" s="3" r="A108">
        <v>666</v>
      </c>
      <c t="s" s="3" r="B108">
        <v>668</v>
      </c>
      <c t="s" s="3" r="C108">
        <v>669</v>
      </c>
      <c t="s" s="3" r="D108">
        <v>670</v>
      </c>
      <c t="s" s="3" r="E108">
        <v>671</v>
      </c>
      <c s="3" r="F108">
        <v>95.0</v>
      </c>
      <c s="3" r="G108">
        <v>1.0</v>
      </c>
      <c s="3" r="I108">
        <v>0.0</v>
      </c>
      <c s="3" r="J108">
        <v>1.0</v>
      </c>
    </row>
    <row r="109">
      <c t="s" s="3" r="A109">
        <v>674</v>
      </c>
      <c t="s" s="3" r="B109">
        <v>676</v>
      </c>
      <c t="s" s="3" r="C109">
        <v>677</v>
      </c>
      <c t="s" s="3" r="D109">
        <v>678</v>
      </c>
      <c t="s" s="3" r="E109">
        <v>679</v>
      </c>
      <c s="3" r="F109">
        <v>100.0</v>
      </c>
      <c s="3" r="G109">
        <v>1.0</v>
      </c>
      <c s="3" r="I109">
        <v>0.0</v>
      </c>
      <c s="3" r="J109">
        <v>1.0</v>
      </c>
    </row>
    <row r="110">
      <c t="s" s="3" r="A110">
        <v>680</v>
      </c>
      <c t="s" s="3" r="B110">
        <v>681</v>
      </c>
      <c t="s" s="3" r="C110">
        <v>682</v>
      </c>
      <c t="s" s="3" r="D110">
        <v>683</v>
      </c>
      <c t="s" s="3" r="E110">
        <v>684</v>
      </c>
      <c s="3" r="F110">
        <v>98.0</v>
      </c>
      <c s="3" r="G110">
        <v>1.0</v>
      </c>
      <c s="3" r="I110">
        <v>0.0</v>
      </c>
      <c s="3" r="J110">
        <v>1.0</v>
      </c>
    </row>
    <row r="111">
      <c t="s" s="3" r="A111">
        <v>685</v>
      </c>
      <c t="s" s="3" r="B111">
        <v>686</v>
      </c>
      <c t="s" s="3" r="C111">
        <v>687</v>
      </c>
      <c t="s" s="3" r="D111">
        <v>688</v>
      </c>
      <c t="s" s="3" r="E111">
        <v>689</v>
      </c>
      <c s="3" r="F111">
        <v>95.0</v>
      </c>
      <c s="3" r="G111">
        <v>1.0</v>
      </c>
      <c s="3" r="I111">
        <v>0.0</v>
      </c>
      <c s="3" r="J111">
        <v>1.0</v>
      </c>
    </row>
    <row r="112">
      <c t="s" s="3" r="A112">
        <v>690</v>
      </c>
      <c t="s" s="3" r="B112">
        <v>691</v>
      </c>
      <c t="s" s="3" r="C112">
        <v>692</v>
      </c>
      <c t="s" s="3" r="D112">
        <v>693</v>
      </c>
      <c t="s" s="3" r="E112">
        <v>694</v>
      </c>
      <c s="3" r="F112">
        <v>98.0</v>
      </c>
      <c s="3" r="G112">
        <v>1.0</v>
      </c>
      <c s="3" r="I112">
        <v>2.0</v>
      </c>
      <c s="3" r="J112">
        <v>1.0</v>
      </c>
    </row>
    <row r="113">
      <c t="s" s="3" r="A113">
        <v>695</v>
      </c>
      <c t="s" s="3" r="B113">
        <v>696</v>
      </c>
      <c t="s" s="3" r="C113">
        <v>697</v>
      </c>
      <c t="s" s="3" r="D113">
        <v>698</v>
      </c>
      <c t="s" s="3" r="E113">
        <v>699</v>
      </c>
      <c s="3" r="F113">
        <v>95.0</v>
      </c>
      <c s="3" r="G113">
        <v>1.0</v>
      </c>
      <c s="3" r="I113">
        <v>2.0</v>
      </c>
      <c s="3" r="J113">
        <v>1.0</v>
      </c>
    </row>
    <row r="114">
      <c t="s" s="3" r="A114">
        <v>700</v>
      </c>
      <c t="s" s="3" r="B114">
        <v>701</v>
      </c>
      <c t="s" s="3" r="C114">
        <v>702</v>
      </c>
      <c t="s" s="3" r="D114">
        <v>703</v>
      </c>
      <c t="s" s="3" r="E114">
        <v>704</v>
      </c>
      <c s="3" r="F114">
        <v>98.0</v>
      </c>
      <c s="3" r="G114">
        <v>1.0</v>
      </c>
      <c s="3" r="I114">
        <v>0.0</v>
      </c>
      <c s="3" r="J114">
        <v>1.0</v>
      </c>
    </row>
    <row r="115">
      <c t="s" s="3" r="A115">
        <v>705</v>
      </c>
      <c t="s" s="3" r="B115">
        <v>706</v>
      </c>
      <c t="s" s="3" r="C115">
        <v>707</v>
      </c>
      <c t="s" s="3" r="D115">
        <v>708</v>
      </c>
      <c t="s" s="3" r="E115">
        <v>709</v>
      </c>
      <c s="3" r="F115">
        <v>95.0</v>
      </c>
      <c s="3" r="G115">
        <v>1.0</v>
      </c>
      <c s="3" r="I115">
        <v>0.0</v>
      </c>
      <c s="3" r="J115">
        <v>1.0</v>
      </c>
    </row>
    <row r="116">
      <c t="s" s="3" r="A116">
        <v>710</v>
      </c>
      <c t="s" s="3" r="B116">
        <v>711</v>
      </c>
      <c t="s" s="3" r="C116">
        <v>712</v>
      </c>
      <c t="s" s="3" r="D116">
        <v>713</v>
      </c>
      <c t="s" s="3" r="E116">
        <v>714</v>
      </c>
      <c s="3" r="F116">
        <v>98.0</v>
      </c>
      <c s="3" r="G116">
        <v>1.0</v>
      </c>
      <c s="3" r="I116">
        <v>0.0</v>
      </c>
      <c s="3" r="J116">
        <v>1.0</v>
      </c>
    </row>
    <row r="117">
      <c t="s" s="3" r="A117">
        <v>715</v>
      </c>
      <c t="s" s="3" r="B117">
        <v>716</v>
      </c>
      <c t="s" s="3" r="C117">
        <v>717</v>
      </c>
      <c t="s" s="3" r="D117">
        <v>718</v>
      </c>
      <c t="s" s="3" r="E117">
        <v>719</v>
      </c>
      <c s="3" r="F117">
        <v>95.0</v>
      </c>
      <c s="3" r="G117">
        <v>1.0</v>
      </c>
      <c s="3" r="I117">
        <v>0.0</v>
      </c>
      <c s="3" r="J117">
        <v>1.0</v>
      </c>
    </row>
    <row r="118">
      <c t="s" s="3" r="A118">
        <v>720</v>
      </c>
      <c t="s" s="3" r="B118">
        <v>721</v>
      </c>
      <c t="s" s="3" r="C118">
        <v>722</v>
      </c>
      <c t="s" s="3" r="D118">
        <v>723</v>
      </c>
      <c t="s" s="3" r="E118">
        <v>724</v>
      </c>
      <c s="3" r="F118">
        <v>98.0</v>
      </c>
      <c s="3" r="G118">
        <v>1.0</v>
      </c>
      <c s="3" r="I118">
        <v>0.0</v>
      </c>
      <c s="3" r="J118">
        <v>1.0</v>
      </c>
    </row>
    <row r="119">
      <c t="s" s="3" r="A119">
        <v>725</v>
      </c>
      <c t="s" s="3" r="B119">
        <v>726</v>
      </c>
      <c t="s" s="3" r="C119">
        <v>727</v>
      </c>
      <c t="s" s="3" r="D119">
        <v>728</v>
      </c>
      <c t="s" s="3" r="E119">
        <v>729</v>
      </c>
      <c s="3" r="F119">
        <v>95.0</v>
      </c>
      <c s="3" r="G119">
        <v>1.0</v>
      </c>
      <c s="3" r="I119">
        <v>0.0</v>
      </c>
      <c s="3" r="J119">
        <v>1.0</v>
      </c>
    </row>
    <row r="120">
      <c t="s" s="3" r="A120">
        <v>731</v>
      </c>
      <c t="s" s="3" r="B120">
        <v>733</v>
      </c>
      <c t="s" s="3" r="C120">
        <v>735</v>
      </c>
      <c t="s" s="3" r="D120">
        <v>736</v>
      </c>
      <c t="s" s="3" r="E120">
        <v>737</v>
      </c>
      <c s="3" r="F120">
        <v>98.0</v>
      </c>
      <c s="3" r="G120">
        <v>1.0</v>
      </c>
      <c s="3" r="I120">
        <v>0.0</v>
      </c>
      <c s="3" r="J120">
        <v>1.0</v>
      </c>
    </row>
    <row r="121">
      <c t="s" s="3" r="A121">
        <v>740</v>
      </c>
      <c t="s" s="3" r="B121">
        <v>742</v>
      </c>
      <c t="s" s="3" r="C121">
        <v>743</v>
      </c>
      <c t="s" s="3" r="D121">
        <v>744</v>
      </c>
      <c t="s" s="3" r="E121">
        <v>745</v>
      </c>
      <c s="3" r="F121">
        <v>95.0</v>
      </c>
      <c s="3" r="G121">
        <v>1.0</v>
      </c>
      <c s="3" r="I121">
        <v>0.0</v>
      </c>
      <c s="3" r="J121">
        <v>1.0</v>
      </c>
    </row>
    <row r="122">
      <c t="s" s="3" r="A122">
        <v>746</v>
      </c>
      <c t="s" s="3" r="B122">
        <v>747</v>
      </c>
      <c t="s" s="3" r="C122">
        <v>748</v>
      </c>
      <c t="s" s="3" r="D122">
        <v>749</v>
      </c>
      <c t="s" s="3" r="E122">
        <v>750</v>
      </c>
      <c s="3" r="F122">
        <v>98.0</v>
      </c>
      <c s="3" r="G122">
        <v>1.0</v>
      </c>
      <c s="3" r="I122">
        <v>0.0</v>
      </c>
      <c s="3" r="J122">
        <v>1.0</v>
      </c>
    </row>
    <row r="123">
      <c t="s" s="3" r="A123">
        <v>751</v>
      </c>
      <c t="s" s="3" r="B123">
        <v>752</v>
      </c>
      <c t="s" s="3" r="C123">
        <v>753</v>
      </c>
      <c t="s" s="3" r="D123">
        <v>754</v>
      </c>
      <c t="s" s="3" r="E123">
        <v>755</v>
      </c>
      <c s="3" r="F123">
        <v>95.0</v>
      </c>
      <c s="3" r="G123">
        <v>1.0</v>
      </c>
      <c s="3" r="I123">
        <v>0.0</v>
      </c>
      <c s="3" r="J123">
        <v>1.0</v>
      </c>
    </row>
    <row r="124">
      <c t="s" s="3" r="A124">
        <v>756</v>
      </c>
      <c t="s" s="3" r="B124">
        <v>757</v>
      </c>
      <c t="s" s="3" r="C124">
        <v>758</v>
      </c>
      <c t="s" s="3" r="D124">
        <v>759</v>
      </c>
      <c t="s" s="3" r="E124">
        <v>760</v>
      </c>
      <c s="3" r="F124">
        <v>100.0</v>
      </c>
      <c s="3" r="G124">
        <v>1.0</v>
      </c>
      <c s="3" r="I124">
        <v>0.0</v>
      </c>
      <c s="3" r="J124">
        <v>1.0</v>
      </c>
    </row>
    <row r="125">
      <c t="s" s="3" r="A125">
        <v>761</v>
      </c>
      <c t="s" s="3" r="B125">
        <v>762</v>
      </c>
      <c t="s" s="3" r="C125">
        <v>763</v>
      </c>
      <c t="s" s="3" r="D125">
        <v>764</v>
      </c>
      <c t="s" s="3" r="E125">
        <v>765</v>
      </c>
      <c s="3" r="F125">
        <v>98.0</v>
      </c>
      <c s="3" r="G125">
        <v>1.0</v>
      </c>
      <c s="3" r="I125">
        <v>0.0</v>
      </c>
      <c s="3" r="J125">
        <v>1.0</v>
      </c>
    </row>
    <row r="126">
      <c t="s" s="3" r="A126">
        <v>766</v>
      </c>
      <c t="s" s="3" r="B126">
        <v>767</v>
      </c>
      <c t="s" s="3" r="C126">
        <v>768</v>
      </c>
      <c t="s" s="3" r="D126">
        <v>769</v>
      </c>
      <c t="s" s="3" r="E126">
        <v>770</v>
      </c>
      <c s="3" r="F126">
        <v>95.0</v>
      </c>
      <c s="3" r="G126">
        <v>1.0</v>
      </c>
      <c s="3" r="I126">
        <v>0.0</v>
      </c>
      <c s="3" r="J126">
        <v>1.0</v>
      </c>
    </row>
    <row r="127">
      <c t="s" s="3" r="A127">
        <v>771</v>
      </c>
      <c t="s" s="3" r="B127">
        <v>772</v>
      </c>
      <c t="s" s="3" r="C127">
        <v>773</v>
      </c>
      <c t="s" s="3" r="D127">
        <v>774</v>
      </c>
      <c t="s" s="3" r="E127">
        <v>775</v>
      </c>
      <c s="3" r="F127">
        <v>98.0</v>
      </c>
      <c s="3" r="G127">
        <v>1.0</v>
      </c>
      <c s="3" r="I127">
        <v>0.0</v>
      </c>
      <c s="3" r="J127">
        <v>1.0</v>
      </c>
    </row>
    <row r="128">
      <c t="s" s="3" r="A128">
        <v>776</v>
      </c>
      <c t="s" s="3" r="B128">
        <v>777</v>
      </c>
      <c t="s" s="3" r="C128">
        <v>778</v>
      </c>
      <c t="s" s="3" r="D128">
        <v>779</v>
      </c>
      <c t="s" s="3" r="E128">
        <v>780</v>
      </c>
      <c s="3" r="F128">
        <v>95.0</v>
      </c>
      <c s="3" r="G128">
        <v>1.0</v>
      </c>
      <c s="3" r="I128">
        <v>0.0</v>
      </c>
      <c s="3" r="J128">
        <v>1.0</v>
      </c>
    </row>
    <row r="129">
      <c t="s" s="3" r="A129">
        <v>782</v>
      </c>
      <c t="s" s="3" r="B129">
        <v>784</v>
      </c>
      <c t="s" s="3" r="C129">
        <v>787</v>
      </c>
      <c t="s" s="3" r="D129">
        <v>789</v>
      </c>
      <c t="s" s="3" r="E129">
        <v>791</v>
      </c>
      <c s="3" r="F129">
        <v>98.0</v>
      </c>
      <c s="3" r="G129">
        <v>1.0</v>
      </c>
      <c s="3" r="I129">
        <v>0.0</v>
      </c>
      <c s="3" r="J129">
        <v>1.0</v>
      </c>
    </row>
    <row r="130">
      <c t="s" s="3" r="A130">
        <v>795</v>
      </c>
      <c t="s" s="3" r="B130">
        <v>797</v>
      </c>
      <c t="s" s="3" r="C130">
        <v>799</v>
      </c>
      <c t="s" s="3" r="D130">
        <v>801</v>
      </c>
      <c t="s" s="3" r="E130">
        <v>802</v>
      </c>
      <c s="3" r="F130">
        <v>95.0</v>
      </c>
      <c s="3" r="G130">
        <v>1.0</v>
      </c>
      <c s="3" r="I130">
        <v>0.0</v>
      </c>
      <c s="3" r="J130">
        <v>1.0</v>
      </c>
    </row>
    <row r="131">
      <c t="s" s="3" r="A131">
        <v>804</v>
      </c>
      <c t="s" s="3" r="B131">
        <v>806</v>
      </c>
      <c t="s" s="3" r="C131">
        <v>808</v>
      </c>
      <c t="s" s="3" r="D131">
        <v>809</v>
      </c>
      <c t="s" s="3" r="E131">
        <v>810</v>
      </c>
      <c s="3" r="F131">
        <v>98.0</v>
      </c>
      <c s="3" r="G131">
        <v>1.0</v>
      </c>
      <c s="3" r="I131">
        <v>0.0</v>
      </c>
      <c s="3" r="J131">
        <v>1.0</v>
      </c>
    </row>
    <row r="132">
      <c t="s" s="3" r="A132">
        <v>814</v>
      </c>
      <c t="s" s="3" r="B132">
        <v>815</v>
      </c>
      <c t="s" s="3" r="C132">
        <v>816</v>
      </c>
      <c t="s" s="3" r="D132">
        <v>818</v>
      </c>
      <c t="s" s="3" r="E132">
        <v>820</v>
      </c>
      <c s="3" r="F132">
        <v>95.0</v>
      </c>
      <c s="3" r="G132">
        <v>1.0</v>
      </c>
      <c s="3" r="I132">
        <v>0.0</v>
      </c>
      <c s="3" r="J132">
        <v>1.0</v>
      </c>
    </row>
    <row r="133">
      <c t="s" s="3" r="A133">
        <v>822</v>
      </c>
      <c t="s" s="3" r="B133">
        <v>823</v>
      </c>
      <c t="s" s="3" r="C133">
        <v>824</v>
      </c>
      <c t="s" s="3" r="D133">
        <v>825</v>
      </c>
      <c t="s" s="3" r="E133">
        <v>826</v>
      </c>
      <c s="3" r="F133">
        <v>98.0</v>
      </c>
      <c s="3" r="G133">
        <v>1.0</v>
      </c>
      <c s="3" r="I133">
        <v>1.0</v>
      </c>
      <c s="3" r="J133">
        <v>1.0</v>
      </c>
    </row>
    <row r="134">
      <c t="s" s="3" r="A134">
        <v>827</v>
      </c>
      <c t="s" s="3" r="B134">
        <v>828</v>
      </c>
      <c t="s" s="3" r="C134">
        <v>829</v>
      </c>
      <c t="s" s="3" r="D134">
        <v>830</v>
      </c>
      <c t="s" s="3" r="E134">
        <v>831</v>
      </c>
      <c s="3" r="F134">
        <v>95.0</v>
      </c>
      <c s="3" r="G134">
        <v>1.0</v>
      </c>
      <c s="3" r="I134">
        <v>1.0</v>
      </c>
      <c s="3" r="J134">
        <v>1.0</v>
      </c>
    </row>
    <row r="135">
      <c t="s" s="3" r="A135">
        <v>832</v>
      </c>
      <c t="s" s="3" r="B135">
        <v>833</v>
      </c>
      <c t="s" s="3" r="C135">
        <v>834</v>
      </c>
      <c t="s" s="3" r="D135">
        <v>835</v>
      </c>
      <c t="s" s="3" r="E135">
        <v>836</v>
      </c>
      <c s="3" r="F135">
        <v>98.0</v>
      </c>
      <c s="3" r="G135">
        <v>1.0</v>
      </c>
      <c s="3" r="I135">
        <v>0.0</v>
      </c>
      <c s="3" r="J135">
        <v>1.0</v>
      </c>
    </row>
    <row r="136">
      <c t="s" s="3" r="A136">
        <v>837</v>
      </c>
      <c t="s" s="3" r="B136">
        <v>838</v>
      </c>
      <c t="s" s="3" r="C136">
        <v>839</v>
      </c>
      <c t="s" s="3" r="D136">
        <v>840</v>
      </c>
      <c t="s" s="3" r="E136">
        <v>841</v>
      </c>
      <c s="3" r="F136">
        <v>95.0</v>
      </c>
      <c s="3" r="G136">
        <v>1.0</v>
      </c>
      <c s="3" r="I136">
        <v>0.0</v>
      </c>
      <c s="3" r="J136">
        <v>1.0</v>
      </c>
    </row>
    <row r="137">
      <c t="s" s="3" r="A137">
        <v>842</v>
      </c>
      <c t="s" s="3" r="B137">
        <v>843</v>
      </c>
      <c t="s" s="3" r="C137">
        <v>844</v>
      </c>
      <c t="s" s="3" r="D137">
        <v>845</v>
      </c>
      <c t="s" s="3" r="E137">
        <v>846</v>
      </c>
      <c s="3" r="F137">
        <v>98.0</v>
      </c>
      <c s="3" r="G137">
        <v>1.0</v>
      </c>
      <c s="3" r="I137">
        <v>0.0</v>
      </c>
      <c s="3" r="J137">
        <v>1.0</v>
      </c>
    </row>
    <row r="138">
      <c t="s" s="3" r="A138">
        <v>847</v>
      </c>
      <c t="s" s="3" r="B138">
        <v>848</v>
      </c>
      <c t="s" s="3" r="C138">
        <v>849</v>
      </c>
      <c t="s" s="3" r="D138">
        <v>850</v>
      </c>
      <c t="s" s="3" r="E138">
        <v>851</v>
      </c>
      <c s="3" r="F138">
        <v>95.0</v>
      </c>
      <c s="3" r="G138">
        <v>1.0</v>
      </c>
      <c s="3" r="I138">
        <v>0.0</v>
      </c>
      <c s="3" r="J138">
        <v>1.0</v>
      </c>
    </row>
    <row r="139">
      <c t="s" s="3" r="A139">
        <v>852</v>
      </c>
      <c t="s" s="3" r="B139">
        <v>853</v>
      </c>
      <c t="s" s="3" r="C139">
        <v>854</v>
      </c>
      <c t="s" s="3" r="D139">
        <v>855</v>
      </c>
      <c t="s" s="3" r="E139">
        <v>856</v>
      </c>
      <c s="3" r="F139">
        <v>98.0</v>
      </c>
      <c s="3" r="G139">
        <v>1.0</v>
      </c>
      <c s="3" r="I139">
        <v>1.0</v>
      </c>
      <c s="3" r="J139">
        <v>1.0</v>
      </c>
    </row>
    <row r="140">
      <c t="s" s="3" r="A140">
        <v>857</v>
      </c>
      <c t="s" s="3" r="B140">
        <v>858</v>
      </c>
      <c t="s" s="3" r="C140">
        <v>859</v>
      </c>
      <c t="s" s="3" r="D140">
        <v>860</v>
      </c>
      <c t="s" s="3" r="E140">
        <v>861</v>
      </c>
      <c s="3" r="F140">
        <v>95.0</v>
      </c>
      <c s="3" r="G140">
        <v>1.0</v>
      </c>
      <c s="3" r="I140">
        <v>1.0</v>
      </c>
      <c s="3" r="J140">
        <v>1.0</v>
      </c>
    </row>
    <row r="141">
      <c t="s" s="3" r="A141">
        <v>862</v>
      </c>
      <c t="s" s="3" r="B141">
        <v>863</v>
      </c>
      <c t="s" s="3" r="C141">
        <v>864</v>
      </c>
      <c t="s" s="3" r="D141">
        <v>865</v>
      </c>
      <c t="s" s="3" r="E141">
        <v>866</v>
      </c>
      <c s="3" r="F141">
        <v>98.0</v>
      </c>
      <c s="3" r="G141">
        <v>1.0</v>
      </c>
      <c s="3" r="I141">
        <v>0.0</v>
      </c>
      <c s="3" r="J141">
        <v>1.0</v>
      </c>
    </row>
    <row r="142">
      <c t="s" s="3" r="A142">
        <v>867</v>
      </c>
      <c t="s" s="3" r="B142">
        <v>868</v>
      </c>
      <c t="s" s="3" r="C142">
        <v>869</v>
      </c>
      <c t="s" s="3" r="D142">
        <v>870</v>
      </c>
      <c t="s" s="3" r="E142">
        <v>871</v>
      </c>
      <c s="3" r="F142">
        <v>95.0</v>
      </c>
      <c s="3" r="G142">
        <v>1.0</v>
      </c>
      <c s="3" r="I142">
        <v>0.0</v>
      </c>
      <c s="3" r="J142">
        <v>1.0</v>
      </c>
    </row>
    <row r="143">
      <c t="s" s="3" r="A143">
        <v>872</v>
      </c>
      <c t="s" s="3" r="B143">
        <v>873</v>
      </c>
      <c t="s" s="3" r="C143">
        <v>874</v>
      </c>
      <c t="s" s="3" r="D143">
        <v>875</v>
      </c>
      <c t="s" s="3" r="E143">
        <v>876</v>
      </c>
      <c s="3" r="F143">
        <v>100.0</v>
      </c>
      <c s="3" r="G143">
        <v>1.0</v>
      </c>
      <c s="3" r="I143">
        <v>0.0</v>
      </c>
      <c s="3" r="J143">
        <v>1.0</v>
      </c>
    </row>
    <row r="144">
      <c t="s" s="3" r="A144">
        <v>883</v>
      </c>
      <c t="s" s="3" r="B144">
        <v>885</v>
      </c>
      <c t="s" s="3" r="C144">
        <v>887</v>
      </c>
      <c t="s" s="3" r="D144">
        <v>888</v>
      </c>
      <c t="s" s="3" r="E144">
        <v>889</v>
      </c>
      <c s="3" r="F144">
        <v>98.0</v>
      </c>
      <c s="3" r="G144">
        <v>1.0</v>
      </c>
      <c s="3" r="I144">
        <v>0.0</v>
      </c>
      <c s="3" r="J144">
        <v>1.0</v>
      </c>
    </row>
    <row r="145">
      <c t="s" s="3" r="A145">
        <v>893</v>
      </c>
      <c t="s" s="3" r="B145">
        <v>895</v>
      </c>
      <c t="s" s="3" r="C145">
        <v>897</v>
      </c>
      <c t="s" s="3" r="D145">
        <v>898</v>
      </c>
      <c t="s" s="3" r="E145">
        <v>899</v>
      </c>
      <c s="3" r="F145">
        <v>95.0</v>
      </c>
      <c s="3" r="G145">
        <v>1.0</v>
      </c>
      <c s="3" r="I145">
        <v>0.0</v>
      </c>
      <c s="3" r="J145">
        <v>1.0</v>
      </c>
    </row>
    <row r="146">
      <c t="s" s="3" r="A146">
        <v>903</v>
      </c>
      <c t="s" s="3" r="B146">
        <v>905</v>
      </c>
      <c t="s" s="3" r="C146">
        <v>907</v>
      </c>
      <c t="s" s="3" r="D146">
        <v>908</v>
      </c>
      <c t="s" s="3" r="E146">
        <v>909</v>
      </c>
      <c s="3" r="F146">
        <v>100.0</v>
      </c>
      <c s="3" r="G146">
        <v>1.0</v>
      </c>
      <c s="3" r="I146">
        <v>0.0</v>
      </c>
      <c s="3" r="J146">
        <v>1.0</v>
      </c>
    </row>
    <row r="147">
      <c t="s" s="3" r="A147">
        <v>913</v>
      </c>
      <c t="s" s="3" r="B147">
        <v>915</v>
      </c>
      <c t="s" s="3" r="C147">
        <v>917</v>
      </c>
      <c t="s" s="3" r="D147">
        <v>918</v>
      </c>
      <c t="s" s="3" r="E147">
        <v>919</v>
      </c>
      <c s="3" r="F147">
        <v>98.0</v>
      </c>
      <c s="3" r="G147">
        <v>1.0</v>
      </c>
      <c s="3" r="I147">
        <v>0.0</v>
      </c>
      <c s="3" r="J147">
        <v>1.0</v>
      </c>
    </row>
    <row r="148">
      <c t="s" s="3" r="A148">
        <v>924</v>
      </c>
      <c t="s" s="3" r="B148">
        <v>926</v>
      </c>
      <c t="s" s="3" r="C148">
        <v>927</v>
      </c>
      <c t="s" s="3" r="D148">
        <v>928</v>
      </c>
      <c t="s" s="3" r="E148">
        <v>930</v>
      </c>
      <c s="3" r="F148">
        <v>95.0</v>
      </c>
      <c s="3" r="G148">
        <v>1.0</v>
      </c>
      <c s="3" r="I148">
        <v>0.0</v>
      </c>
      <c s="3" r="J148">
        <v>1.0</v>
      </c>
    </row>
    <row r="149">
      <c t="s" s="3" r="A149">
        <v>937</v>
      </c>
      <c t="s" s="3" r="B149">
        <v>938</v>
      </c>
      <c t="s" s="3" r="C149">
        <v>940</v>
      </c>
      <c t="s" s="3" r="D149">
        <v>942</v>
      </c>
      <c t="s" s="3" r="E149">
        <v>944</v>
      </c>
      <c s="3" r="F149">
        <v>98.0</v>
      </c>
      <c s="3" r="G149">
        <v>1.0</v>
      </c>
      <c s="3" r="I149">
        <v>0.0</v>
      </c>
      <c s="3" r="J149">
        <v>1.0</v>
      </c>
    </row>
    <row r="150">
      <c t="s" s="3" r="A150">
        <v>948</v>
      </c>
      <c t="s" s="3" r="B150">
        <v>949</v>
      </c>
      <c t="s" s="3" r="C150">
        <v>950</v>
      </c>
      <c t="s" s="3" r="D150">
        <v>951</v>
      </c>
      <c t="s" s="3" r="E150">
        <v>952</v>
      </c>
      <c s="3" r="F150">
        <v>95.0</v>
      </c>
      <c s="3" r="G150">
        <v>1.0</v>
      </c>
      <c s="3" r="I150">
        <v>0.0</v>
      </c>
      <c s="3" r="J150">
        <v>1.0</v>
      </c>
    </row>
    <row r="151">
      <c t="s" s="3" r="A151">
        <v>953</v>
      </c>
      <c t="s" s="3" r="B151">
        <v>954</v>
      </c>
      <c t="s" s="3" r="C151">
        <v>955</v>
      </c>
      <c t="s" s="3" r="D151">
        <v>956</v>
      </c>
      <c t="s" s="3" r="E151">
        <v>957</v>
      </c>
      <c s="3" r="F151">
        <v>98.0</v>
      </c>
      <c s="3" r="G151">
        <v>1.0</v>
      </c>
      <c s="3" r="I151">
        <v>1.0</v>
      </c>
      <c s="3" r="J151">
        <v>1.0</v>
      </c>
    </row>
    <row r="152">
      <c t="s" s="3" r="A152">
        <v>958</v>
      </c>
      <c t="s" s="3" r="B152">
        <v>959</v>
      </c>
      <c t="s" s="3" r="C152">
        <v>960</v>
      </c>
      <c t="s" s="3" r="D152">
        <v>961</v>
      </c>
      <c t="s" s="3" r="E152">
        <v>963</v>
      </c>
      <c s="3" r="F152">
        <v>95.0</v>
      </c>
      <c s="3" r="G152">
        <v>1.0</v>
      </c>
      <c s="3" r="I152">
        <v>1.0</v>
      </c>
      <c s="3" r="J152">
        <v>1.0</v>
      </c>
    </row>
    <row r="153">
      <c t="s" s="3" r="A153">
        <v>968</v>
      </c>
      <c t="s" s="3" r="B153">
        <v>970</v>
      </c>
      <c t="s" s="3" r="C153">
        <v>972</v>
      </c>
      <c t="s" s="3" r="D153">
        <v>974</v>
      </c>
      <c t="s" s="3" r="E153">
        <v>975</v>
      </c>
      <c s="3" r="F153">
        <v>98.0</v>
      </c>
      <c s="3" r="G153">
        <v>1.0</v>
      </c>
      <c s="3" r="I153">
        <v>0.0</v>
      </c>
      <c s="3" r="J153">
        <v>1.0</v>
      </c>
    </row>
    <row r="154">
      <c t="s" s="3" r="A154">
        <v>978</v>
      </c>
      <c t="s" s="3" r="B154">
        <v>980</v>
      </c>
      <c t="s" s="3" r="C154">
        <v>981</v>
      </c>
      <c t="s" s="3" r="D154">
        <v>982</v>
      </c>
      <c t="s" s="3" r="E154">
        <v>983</v>
      </c>
      <c s="3" r="F154">
        <v>95.0</v>
      </c>
      <c s="3" r="G154">
        <v>1.0</v>
      </c>
      <c s="3" r="I154">
        <v>0.0</v>
      </c>
      <c s="3" r="J154">
        <v>1.0</v>
      </c>
    </row>
    <row r="155">
      <c t="s" s="3" r="A155">
        <v>984</v>
      </c>
      <c t="s" s="3" r="B155">
        <v>985</v>
      </c>
      <c t="s" s="3" r="C155">
        <v>986</v>
      </c>
      <c t="s" s="3" r="D155">
        <v>987</v>
      </c>
      <c t="s" s="3" r="E155">
        <v>988</v>
      </c>
      <c s="3" r="F155">
        <v>98.0</v>
      </c>
      <c s="3" r="G155">
        <v>1.0</v>
      </c>
      <c s="3" r="I155">
        <v>0.0</v>
      </c>
      <c s="3" r="J155">
        <v>1.0</v>
      </c>
    </row>
    <row r="156">
      <c t="s" s="3" r="A156">
        <v>989</v>
      </c>
      <c t="s" s="3" r="B156">
        <v>990</v>
      </c>
      <c t="s" s="3" r="C156">
        <v>991</v>
      </c>
      <c t="s" s="3" r="D156">
        <v>992</v>
      </c>
      <c t="s" s="3" r="E156">
        <v>993</v>
      </c>
      <c s="3" r="F156">
        <v>95.0</v>
      </c>
      <c s="3" r="G156">
        <v>1.0</v>
      </c>
      <c s="3" r="I156">
        <v>0.0</v>
      </c>
      <c s="3" r="J156">
        <v>1.0</v>
      </c>
    </row>
    <row r="157">
      <c t="s" s="3" r="A157">
        <v>996</v>
      </c>
      <c t="s" s="3" r="B157">
        <v>998</v>
      </c>
      <c t="s" s="3" r="C157">
        <v>999</v>
      </c>
      <c t="s" s="3" r="D157">
        <v>1000</v>
      </c>
      <c t="s" s="3" r="E157">
        <v>1001</v>
      </c>
      <c s="3" r="F157">
        <v>98.0</v>
      </c>
      <c s="3" r="G157">
        <v>1.0</v>
      </c>
      <c s="3" r="I157">
        <v>0.0</v>
      </c>
      <c s="3" r="J157">
        <v>1.0</v>
      </c>
    </row>
    <row r="158">
      <c t="s" s="3" r="A158">
        <v>1005</v>
      </c>
      <c t="s" s="3" r="B158">
        <v>1006</v>
      </c>
      <c t="s" s="3" r="C158">
        <v>1007</v>
      </c>
      <c t="s" s="3" r="D158">
        <v>1008</v>
      </c>
      <c t="s" s="3" r="E158">
        <v>1009</v>
      </c>
      <c s="3" r="F158">
        <v>95.0</v>
      </c>
      <c s="3" r="G158">
        <v>1.0</v>
      </c>
      <c s="3" r="I158">
        <v>0.0</v>
      </c>
      <c s="3" r="J158">
        <v>1.0</v>
      </c>
    </row>
    <row r="159">
      <c t="s" s="3" r="A159">
        <v>1010</v>
      </c>
      <c t="s" s="3" r="B159">
        <v>1011</v>
      </c>
      <c t="s" s="3" r="C159">
        <v>1012</v>
      </c>
      <c t="s" s="3" r="D159">
        <v>1013</v>
      </c>
      <c t="s" s="3" r="E159">
        <v>1014</v>
      </c>
      <c s="3" r="F159">
        <v>100.0</v>
      </c>
      <c s="3" r="G159">
        <v>1.0</v>
      </c>
      <c s="3" r="I159">
        <v>1.0</v>
      </c>
      <c s="3" r="J159">
        <v>1.0</v>
      </c>
    </row>
    <row r="160">
      <c t="s" s="3" r="A160">
        <v>1015</v>
      </c>
      <c t="s" s="3" r="B160">
        <v>1016</v>
      </c>
      <c t="s" s="3" r="C160">
        <v>1017</v>
      </c>
      <c t="s" s="3" r="D160">
        <v>1018</v>
      </c>
      <c t="s" s="3" r="E160">
        <v>1020</v>
      </c>
      <c s="3" r="F160">
        <v>65.0</v>
      </c>
      <c s="3" r="G160">
        <v>1.0</v>
      </c>
      <c s="3" r="I160">
        <v>16.0</v>
      </c>
      <c s="3" r="J160">
        <v>6.0</v>
      </c>
    </row>
    <row r="161">
      <c t="s" s="3" r="A161">
        <v>1023</v>
      </c>
      <c t="s" s="3" r="B161">
        <v>1024</v>
      </c>
      <c t="s" s="3" r="C161">
        <v>1025</v>
      </c>
      <c t="s" s="3" r="D161">
        <v>1027</v>
      </c>
      <c t="s" s="3" r="E161">
        <v>1029</v>
      </c>
      <c s="3" r="F161">
        <v>100.0</v>
      </c>
      <c s="3" r="G161">
        <v>1.0</v>
      </c>
      <c s="3" r="I161">
        <v>2.0</v>
      </c>
      <c s="3" r="J161">
        <v>0.0</v>
      </c>
    </row>
    <row r="162">
      <c t="s" s="3" r="A162">
        <v>1031</v>
      </c>
      <c t="s" s="3" r="B162">
        <v>1032</v>
      </c>
      <c t="s" s="3" r="C162">
        <v>1033</v>
      </c>
      <c t="s" s="3" r="D162">
        <v>1034</v>
      </c>
      <c t="s" s="3" r="E162">
        <v>1035</v>
      </c>
      <c s="3" r="F162">
        <v>100.0</v>
      </c>
      <c s="3" r="G162">
        <v>1.0</v>
      </c>
      <c s="3" r="I162">
        <v>2.0</v>
      </c>
      <c s="3" r="J162">
        <v>0.0</v>
      </c>
    </row>
    <row r="163">
      <c t="s" s="3" r="A163">
        <v>1036</v>
      </c>
      <c t="s" s="3" r="B163">
        <v>1037</v>
      </c>
      <c t="s" s="3" r="C163">
        <v>1038</v>
      </c>
      <c t="s" s="3" r="D163">
        <v>1039</v>
      </c>
      <c t="s" s="3" r="E163">
        <v>1040</v>
      </c>
      <c s="3" r="F163">
        <v>100.0</v>
      </c>
      <c s="3" r="G163">
        <v>1.0</v>
      </c>
      <c s="3" r="I163">
        <v>2.0</v>
      </c>
      <c s="3" r="J163">
        <v>0.0</v>
      </c>
    </row>
    <row r="164">
      <c t="s" s="3" r="A164">
        <v>1041</v>
      </c>
      <c t="s" s="3" r="B164">
        <v>1042</v>
      </c>
      <c t="s" s="3" r="C164">
        <v>1043</v>
      </c>
      <c t="s" s="3" r="D164">
        <v>1044</v>
      </c>
      <c t="s" s="3" r="E164">
        <v>1045</v>
      </c>
      <c s="3" r="F164">
        <v>100.0</v>
      </c>
      <c s="3" r="G164">
        <v>1.0</v>
      </c>
      <c s="3" r="I164">
        <v>1.0</v>
      </c>
      <c s="3" r="J164">
        <v>0.0</v>
      </c>
    </row>
    <row r="165">
      <c t="s" s="3" r="A165">
        <v>1049</v>
      </c>
      <c t="s" s="3" r="B165">
        <v>1050</v>
      </c>
      <c t="s" s="3" r="C165">
        <v>1051</v>
      </c>
      <c t="s" s="3" r="D165">
        <v>1052</v>
      </c>
      <c t="s" s="3" r="E165">
        <v>1054</v>
      </c>
      <c s="3" r="F165">
        <v>100.0</v>
      </c>
      <c s="3" r="G165">
        <v>1.0</v>
      </c>
      <c s="3" r="I165">
        <v>2.0</v>
      </c>
      <c s="3" r="J165">
        <v>0.0</v>
      </c>
    </row>
    <row r="166">
      <c t="s" s="3" r="A166">
        <v>1057</v>
      </c>
      <c t="s" s="3" r="B166">
        <v>1058</v>
      </c>
      <c t="s" s="3" r="C166">
        <v>1059</v>
      </c>
      <c t="s" s="3" r="D166">
        <v>1060</v>
      </c>
      <c t="s" s="3" r="E166">
        <v>1061</v>
      </c>
      <c s="3" r="F166">
        <v>100.0</v>
      </c>
      <c s="3" r="G166">
        <v>1.0</v>
      </c>
      <c s="3" r="I166">
        <v>3.0</v>
      </c>
      <c s="3" r="J166">
        <v>0.0</v>
      </c>
    </row>
    <row r="167">
      <c t="s" s="3" r="A167">
        <v>1063</v>
      </c>
      <c t="s" s="3" r="B167">
        <v>1065</v>
      </c>
      <c t="s" s="3" r="C167">
        <v>1067</v>
      </c>
      <c t="s" s="3" r="D167">
        <v>1069</v>
      </c>
      <c t="s" s="3" r="E167">
        <v>1070</v>
      </c>
      <c s="3" r="F167">
        <v>100.0</v>
      </c>
      <c s="3" r="G167">
        <v>1.0</v>
      </c>
      <c s="3" r="I167">
        <v>1.0</v>
      </c>
      <c s="3" r="J167">
        <v>0.0</v>
      </c>
    </row>
    <row r="168">
      <c t="s" s="3" r="A168">
        <v>1073</v>
      </c>
      <c t="s" s="3" r="B168">
        <v>1075</v>
      </c>
      <c t="s" s="3" r="C168">
        <v>1078</v>
      </c>
      <c t="s" s="3" r="D168">
        <v>1080</v>
      </c>
      <c t="s" s="3" r="E168">
        <v>1081</v>
      </c>
      <c s="3" r="F168">
        <v>100.0</v>
      </c>
      <c s="3" r="G168">
        <v>1.0</v>
      </c>
      <c s="3" r="I168">
        <v>1.0</v>
      </c>
      <c s="3" r="J168">
        <v>0.0</v>
      </c>
    </row>
    <row r="169">
      <c t="s" s="3" r="A169">
        <v>1085</v>
      </c>
      <c t="s" s="3" r="B169">
        <v>1086</v>
      </c>
      <c t="s" s="3" r="C169">
        <v>1087</v>
      </c>
      <c t="s" s="3" r="D169">
        <v>1088</v>
      </c>
      <c t="s" s="3" r="E169">
        <v>1089</v>
      </c>
      <c s="3" r="F169">
        <v>100.0</v>
      </c>
      <c s="3" r="G169">
        <v>1.0</v>
      </c>
      <c s="3" r="I169">
        <v>2.0</v>
      </c>
      <c s="3" r="J169">
        <v>0.0</v>
      </c>
    </row>
    <row r="170">
      <c t="s" s="3" r="A170">
        <v>1090</v>
      </c>
      <c t="s" s="3" r="B170">
        <v>1091</v>
      </c>
      <c t="s" s="3" r="C170">
        <v>1092</v>
      </c>
      <c t="s" s="3" r="D170">
        <v>1093</v>
      </c>
      <c t="s" s="3" r="E170">
        <v>1094</v>
      </c>
      <c s="3" r="F170">
        <v>100.0</v>
      </c>
      <c s="3" r="G170">
        <v>1.0</v>
      </c>
      <c s="3" r="I170">
        <v>2.0</v>
      </c>
      <c s="3" r="J170">
        <v>0.0</v>
      </c>
    </row>
    <row r="171">
      <c t="s" s="3" r="A171">
        <v>1095</v>
      </c>
      <c t="s" s="3" r="B171">
        <v>1096</v>
      </c>
      <c t="s" s="3" r="C171">
        <v>1098</v>
      </c>
      <c t="s" s="3" r="D171">
        <v>1100</v>
      </c>
      <c t="s" s="3" r="E171">
        <v>1102</v>
      </c>
      <c s="3" r="F171">
        <v>100.0</v>
      </c>
      <c s="3" r="G171">
        <v>1.0</v>
      </c>
      <c s="3" r="I171">
        <v>1.0</v>
      </c>
      <c s="3" r="J171">
        <v>0.0</v>
      </c>
    </row>
    <row r="172">
      <c t="s" s="3" r="A172">
        <v>1106</v>
      </c>
      <c t="s" s="3" r="B172">
        <v>1107</v>
      </c>
      <c t="s" s="3" r="C172">
        <v>1108</v>
      </c>
      <c t="s" s="3" r="D172">
        <v>1109</v>
      </c>
      <c t="s" s="3" r="E172">
        <v>1110</v>
      </c>
      <c s="3" r="F172">
        <v>100.0</v>
      </c>
      <c s="3" r="G172">
        <v>1.0</v>
      </c>
      <c s="3" r="I172">
        <v>2.0</v>
      </c>
      <c s="3" r="J172">
        <v>0.0</v>
      </c>
    </row>
    <row r="173">
      <c t="s" s="3" r="A173">
        <v>1111</v>
      </c>
      <c t="s" s="3" r="B173">
        <v>1112</v>
      </c>
      <c t="s" s="3" r="C173">
        <v>1113</v>
      </c>
      <c t="s" s="3" r="D173">
        <v>1114</v>
      </c>
      <c t="s" s="3" r="E173">
        <v>1115</v>
      </c>
      <c s="3" r="F173">
        <v>100.0</v>
      </c>
      <c s="3" r="G173">
        <v>1.0</v>
      </c>
      <c s="3" r="I173">
        <v>1.0</v>
      </c>
      <c s="3" r="J173">
        <v>0.0</v>
      </c>
    </row>
    <row r="174">
      <c t="s" s="3" r="A174">
        <v>1116</v>
      </c>
      <c t="s" s="3" r="B174">
        <v>1117</v>
      </c>
      <c t="s" s="3" r="C174">
        <v>1118</v>
      </c>
      <c t="s" s="3" r="D174">
        <v>1119</v>
      </c>
      <c t="s" s="3" r="E174">
        <v>1120</v>
      </c>
      <c s="3" r="F174">
        <v>83.0</v>
      </c>
      <c s="3" r="G174">
        <v>1.0</v>
      </c>
      <c s="3" r="I174">
        <v>3.0</v>
      </c>
      <c s="3" r="J174">
        <v>2.0</v>
      </c>
    </row>
    <row r="175">
      <c t="s" s="3" r="A175">
        <v>1121</v>
      </c>
      <c t="s" s="3" r="B175">
        <v>1122</v>
      </c>
      <c t="s" s="3" r="C175">
        <v>1123</v>
      </c>
      <c t="s" s="3" r="D175">
        <v>1124</v>
      </c>
      <c t="s" s="3" r="E175">
        <v>1125</v>
      </c>
      <c s="3" r="F175">
        <v>98.0</v>
      </c>
      <c s="3" r="G175">
        <v>1.0</v>
      </c>
      <c s="3" r="I175">
        <v>0.0</v>
      </c>
      <c s="3" r="J175">
        <v>1.0</v>
      </c>
    </row>
    <row r="176">
      <c t="s" s="3" r="A176">
        <v>1126</v>
      </c>
      <c t="s" s="3" r="B176">
        <v>1127</v>
      </c>
      <c t="s" s="3" r="C176">
        <v>1128</v>
      </c>
      <c t="s" s="3" r="D176">
        <v>1129</v>
      </c>
      <c t="s" s="3" r="E176">
        <v>1130</v>
      </c>
      <c s="3" r="F176">
        <v>95.0</v>
      </c>
      <c s="3" r="G176">
        <v>1.0</v>
      </c>
      <c s="3" r="I176">
        <v>0.0</v>
      </c>
      <c s="3" r="J176">
        <v>1.0</v>
      </c>
    </row>
    <row r="177">
      <c t="s" s="3" r="A177">
        <v>1131</v>
      </c>
      <c t="s" s="3" r="B177">
        <v>1132</v>
      </c>
      <c t="s" s="3" r="C177">
        <v>1133</v>
      </c>
      <c t="s" s="3" r="D177">
        <v>1134</v>
      </c>
      <c t="s" s="3" r="E177">
        <v>1135</v>
      </c>
      <c s="3" r="F177">
        <v>100.0</v>
      </c>
      <c s="3" r="G177">
        <v>1.0</v>
      </c>
      <c s="3" r="I177">
        <v>1.0</v>
      </c>
      <c s="3" r="J177">
        <v>1.0</v>
      </c>
    </row>
    <row r="178">
      <c t="s" s="3" r="A178">
        <v>1136</v>
      </c>
      <c t="s" s="3" r="B178">
        <v>1137</v>
      </c>
      <c t="s" s="3" r="C178">
        <v>1138</v>
      </c>
      <c t="s" s="3" r="D178">
        <v>1139</v>
      </c>
      <c t="s" s="3" r="E178">
        <v>1140</v>
      </c>
      <c s="3" r="F178">
        <v>66.0</v>
      </c>
      <c s="3" r="G178">
        <v>2.0</v>
      </c>
      <c s="3" r="I178">
        <v>10.0</v>
      </c>
      <c s="3" r="J178">
        <v>7.0</v>
      </c>
    </row>
    <row r="179">
      <c t="s" s="3" r="A179">
        <v>1141</v>
      </c>
      <c t="s" s="3" r="B179">
        <v>1142</v>
      </c>
      <c t="s" s="3" r="C179">
        <v>1143</v>
      </c>
      <c t="s" s="3" r="D179">
        <v>1144</v>
      </c>
      <c t="s" s="3" r="E179">
        <v>1145</v>
      </c>
      <c s="3" r="F179">
        <v>52.0</v>
      </c>
      <c s="3" r="G179">
        <v>4.0</v>
      </c>
      <c s="3" r="I179">
        <v>15.0</v>
      </c>
      <c s="3" r="J179">
        <v>15.0</v>
      </c>
    </row>
    <row r="180">
      <c t="s" s="3" r="A180">
        <v>1146</v>
      </c>
      <c t="s" s="3" r="B180">
        <v>1147</v>
      </c>
      <c t="s" s="3" r="C180">
        <v>1148</v>
      </c>
      <c t="s" s="3" r="D180">
        <v>1149</v>
      </c>
      <c t="s" s="3" r="E180">
        <v>1150</v>
      </c>
      <c s="3" r="F180">
        <v>100.0</v>
      </c>
      <c s="3" r="G180">
        <v>1.0</v>
      </c>
      <c s="3" r="I180">
        <v>1.0</v>
      </c>
      <c s="3" r="J180">
        <v>1.0</v>
      </c>
    </row>
    <row r="181">
      <c t="s" s="3" r="A181">
        <v>1151</v>
      </c>
      <c t="s" s="3" r="B181">
        <v>1152</v>
      </c>
      <c t="s" s="3" r="C181">
        <v>1153</v>
      </c>
      <c t="s" s="3" r="D181">
        <v>1154</v>
      </c>
      <c t="s" s="3" r="E181">
        <v>1155</v>
      </c>
      <c s="3" r="F181">
        <v>69.0</v>
      </c>
      <c s="3" r="G181">
        <v>2.0</v>
      </c>
      <c s="3" r="I181">
        <v>10.0</v>
      </c>
      <c s="3" r="J181">
        <v>5.0</v>
      </c>
    </row>
    <row r="182">
      <c t="s" s="3" r="A182">
        <v>1156</v>
      </c>
      <c t="s" s="3" r="B182">
        <v>1157</v>
      </c>
      <c t="s" s="3" r="C182">
        <v>1158</v>
      </c>
      <c t="s" s="3" r="D182">
        <v>1159</v>
      </c>
      <c t="s" s="3" r="E182">
        <v>1160</v>
      </c>
      <c s="3" r="F182">
        <v>100.0</v>
      </c>
      <c s="3" r="G182">
        <v>1.0</v>
      </c>
      <c s="3" r="I182">
        <v>1.0</v>
      </c>
      <c s="3" r="J182">
        <v>1.0</v>
      </c>
    </row>
    <row r="183">
      <c t="s" s="3" r="A183">
        <v>1161</v>
      </c>
      <c t="s" s="3" r="B183">
        <v>1162</v>
      </c>
      <c t="s" s="3" r="C183">
        <v>1163</v>
      </c>
      <c t="s" s="3" r="D183">
        <v>1164</v>
      </c>
      <c t="s" s="3" r="E183">
        <v>1165</v>
      </c>
      <c s="3" r="F183">
        <v>70.0</v>
      </c>
      <c s="3" r="G183">
        <v>2.0</v>
      </c>
      <c s="3" r="I183">
        <v>9.0</v>
      </c>
      <c s="3" r="J183">
        <v>5.0</v>
      </c>
    </row>
    <row r="184">
      <c t="s" s="3" r="A184">
        <v>1166</v>
      </c>
      <c t="s" s="3" r="B184">
        <v>1167</v>
      </c>
      <c t="s" s="3" r="C184">
        <v>1168</v>
      </c>
      <c t="s" s="3" r="D184">
        <v>1169</v>
      </c>
      <c t="s" s="3" r="E184">
        <v>1170</v>
      </c>
      <c s="3" r="F184">
        <v>73.0</v>
      </c>
      <c s="3" r="G184">
        <v>2.0</v>
      </c>
      <c s="3" r="I184">
        <v>5.0</v>
      </c>
      <c s="3" r="J184">
        <v>4.0</v>
      </c>
    </row>
    <row r="185">
      <c t="s" s="3" r="A185">
        <v>1171</v>
      </c>
      <c t="s" s="3" r="B185">
        <v>1172</v>
      </c>
      <c t="s" s="3" r="C185">
        <v>1173</v>
      </c>
      <c t="s" s="3" r="D185">
        <v>1174</v>
      </c>
      <c t="s" s="3" r="E185">
        <v>1175</v>
      </c>
      <c s="3" r="F185">
        <v>46.0</v>
      </c>
      <c s="3" r="G185">
        <v>20.0</v>
      </c>
      <c s="3" r="I185">
        <v>4.0</v>
      </c>
      <c s="3" r="J185">
        <v>26.0</v>
      </c>
    </row>
    <row r="186">
      <c t="s" s="3" r="A186">
        <v>1177</v>
      </c>
      <c t="s" s="3" r="B186">
        <v>1179</v>
      </c>
      <c t="s" s="3" r="C186">
        <v>1181</v>
      </c>
      <c t="s" s="3" r="D186">
        <v>1182</v>
      </c>
      <c t="s" s="3" r="E186">
        <v>1183</v>
      </c>
      <c s="3" r="F186">
        <v>69.0</v>
      </c>
      <c s="3" r="G186">
        <v>2.0</v>
      </c>
      <c s="3" r="I186">
        <v>10.0</v>
      </c>
      <c s="3" r="J186">
        <v>5.0</v>
      </c>
    </row>
    <row r="187">
      <c t="s" s="3" r="A187">
        <v>1187</v>
      </c>
      <c t="s" s="3" r="B187">
        <v>1188</v>
      </c>
      <c t="s" s="3" r="C187">
        <v>1189</v>
      </c>
      <c t="s" s="3" r="D187">
        <v>1190</v>
      </c>
      <c t="s" s="3" r="E187">
        <v>1191</v>
      </c>
      <c s="3" r="F187">
        <v>55.0</v>
      </c>
      <c s="3" r="G187">
        <v>5.0</v>
      </c>
      <c s="3" r="I187">
        <v>15.0</v>
      </c>
      <c s="3" r="J187">
        <v>13.0</v>
      </c>
    </row>
    <row r="188">
      <c t="s" s="3" r="A188">
        <v>1192</v>
      </c>
      <c t="s" s="3" r="B188">
        <v>1193</v>
      </c>
      <c t="s" s="3" r="C188">
        <v>1194</v>
      </c>
      <c t="s" s="3" r="D188">
        <v>1195</v>
      </c>
      <c t="s" s="3" r="E188">
        <v>1196</v>
      </c>
      <c s="3" r="F188">
        <v>74.0</v>
      </c>
      <c s="3" r="G188">
        <v>1.0</v>
      </c>
      <c s="3" r="I188">
        <v>3.0</v>
      </c>
      <c s="3" r="J188">
        <v>2.0</v>
      </c>
    </row>
    <row r="189">
      <c t="s" s="3" r="A189">
        <v>1197</v>
      </c>
      <c t="s" s="3" r="B189">
        <v>1198</v>
      </c>
      <c t="s" s="3" r="C189">
        <v>1199</v>
      </c>
      <c t="s" s="3" r="D189">
        <v>1200</v>
      </c>
      <c t="s" s="3" r="E189">
        <v>1201</v>
      </c>
      <c s="3" r="F189">
        <v>100.0</v>
      </c>
      <c s="3" r="G189">
        <v>1.0</v>
      </c>
      <c s="3" r="I189">
        <v>1.0</v>
      </c>
      <c s="3" r="J189">
        <v>0.0</v>
      </c>
    </row>
    <row r="190">
      <c t="s" s="3" r="A190">
        <v>1202</v>
      </c>
      <c t="s" s="3" r="B190">
        <v>1203</v>
      </c>
      <c t="s" s="3" r="C190">
        <v>1204</v>
      </c>
      <c t="s" s="3" r="D190">
        <v>1205</v>
      </c>
      <c t="s" s="3" r="E190">
        <v>1206</v>
      </c>
      <c s="3" r="F190">
        <v>100.0</v>
      </c>
      <c s="3" r="G190">
        <v>1.0</v>
      </c>
      <c s="3" r="I190">
        <v>2.0</v>
      </c>
      <c s="3" r="J190">
        <v>0.0</v>
      </c>
    </row>
    <row r="191">
      <c t="s" s="3" r="A191">
        <v>1207</v>
      </c>
      <c t="s" s="3" r="B191">
        <v>1208</v>
      </c>
      <c t="s" s="3" r="C191">
        <v>1209</v>
      </c>
      <c t="s" s="3" r="D191">
        <v>1210</v>
      </c>
      <c t="s" s="3" r="E191">
        <v>1211</v>
      </c>
      <c s="3" r="F191">
        <v>91.0</v>
      </c>
      <c s="3" r="G191">
        <v>1.0</v>
      </c>
      <c s="3" r="I191">
        <v>2.0</v>
      </c>
      <c s="3" r="J191">
        <v>2.0</v>
      </c>
    </row>
    <row r="192">
      <c t="s" s="3" r="A192">
        <v>1212</v>
      </c>
      <c t="s" s="3" r="B192">
        <v>1213</v>
      </c>
      <c t="s" s="3" r="C192">
        <v>1214</v>
      </c>
      <c t="s" s="3" r="D192">
        <v>1215</v>
      </c>
      <c t="s" s="3" r="E192">
        <v>1216</v>
      </c>
      <c s="3" r="F192">
        <v>70.0</v>
      </c>
      <c s="3" r="G192">
        <v>3.0</v>
      </c>
      <c s="3" r="I192">
        <v>5.0</v>
      </c>
      <c s="3" r="J192">
        <v>5.0</v>
      </c>
    </row>
    <row r="193">
      <c t="s" s="3" r="A193">
        <v>1217</v>
      </c>
      <c t="s" s="3" r="B193">
        <v>1218</v>
      </c>
      <c t="s" s="3" r="C193">
        <v>1219</v>
      </c>
      <c t="s" s="3" r="D193">
        <v>1220</v>
      </c>
      <c t="s" s="3" r="E193">
        <v>1221</v>
      </c>
      <c s="3" r="F193">
        <v>68.0</v>
      </c>
      <c s="3" r="G193">
        <v>1.0</v>
      </c>
      <c s="3" r="I193">
        <v>3.0</v>
      </c>
      <c s="3" r="J193">
        <v>2.0</v>
      </c>
    </row>
    <row r="194">
      <c t="s" s="3" r="A194">
        <v>1222</v>
      </c>
      <c t="s" s="3" r="B194">
        <v>1223</v>
      </c>
      <c t="s" s="3" r="C194">
        <v>1224</v>
      </c>
      <c t="s" s="3" r="D194">
        <v>1225</v>
      </c>
      <c t="s" s="3" r="E194">
        <v>1226</v>
      </c>
      <c s="3" r="F194">
        <v>91.0</v>
      </c>
      <c s="3" r="G194">
        <v>1.0</v>
      </c>
      <c s="3" r="I194">
        <v>2.0</v>
      </c>
      <c s="3" r="J194">
        <v>2.0</v>
      </c>
    </row>
    <row r="195">
      <c t="s" s="3" r="A195">
        <v>1227</v>
      </c>
      <c t="s" s="3" r="B195">
        <v>1228</v>
      </c>
      <c t="s" s="3" r="C195">
        <v>1229</v>
      </c>
      <c t="s" s="3" r="D195">
        <v>1231</v>
      </c>
      <c t="s" s="3" r="E195">
        <v>1233</v>
      </c>
      <c s="3" r="F195">
        <v>71.0</v>
      </c>
      <c s="3" r="G195">
        <v>2.0</v>
      </c>
      <c s="3" r="I195">
        <v>5.0</v>
      </c>
      <c s="3" r="J195">
        <v>5.0</v>
      </c>
    </row>
    <row r="196">
      <c t="s" s="3" r="A196">
        <v>1235</v>
      </c>
      <c t="s" s="3" r="B196">
        <v>1237</v>
      </c>
      <c t="s" s="3" r="C196">
        <v>1239</v>
      </c>
      <c t="s" s="3" r="D196">
        <v>1241</v>
      </c>
      <c t="s" s="3" r="E196">
        <v>1242</v>
      </c>
      <c s="3" r="F196">
        <v>76.0</v>
      </c>
      <c s="3" r="G196">
        <v>1.0</v>
      </c>
      <c s="3" r="I196">
        <v>3.0</v>
      </c>
      <c s="3" r="J196">
        <v>2.0</v>
      </c>
    </row>
    <row r="197">
      <c t="s" s="3" r="A197">
        <v>1243</v>
      </c>
      <c t="s" s="3" r="B197">
        <v>1244</v>
      </c>
      <c t="s" s="3" r="C197">
        <v>1245</v>
      </c>
      <c t="s" s="3" r="D197">
        <v>1246</v>
      </c>
      <c t="s" s="3" r="E197">
        <v>1247</v>
      </c>
      <c s="3" r="F197">
        <v>100.0</v>
      </c>
      <c s="3" r="G197">
        <v>1.0</v>
      </c>
      <c s="3" r="I197">
        <v>0.0</v>
      </c>
      <c s="3" r="J197">
        <v>1.0</v>
      </c>
    </row>
    <row r="198">
      <c t="s" s="3" r="A198">
        <v>1248</v>
      </c>
      <c t="s" s="3" r="B198">
        <v>1249</v>
      </c>
      <c t="s" s="3" r="C198">
        <v>1250</v>
      </c>
      <c t="s" s="3" r="D198">
        <v>1251</v>
      </c>
      <c t="s" s="3" r="E198">
        <v>1252</v>
      </c>
      <c s="3" r="F198">
        <v>100.0</v>
      </c>
      <c s="3" r="G198">
        <v>1.0</v>
      </c>
      <c s="3" r="I198">
        <v>1.0</v>
      </c>
      <c s="3" r="J198">
        <v>0.0</v>
      </c>
    </row>
    <row r="199">
      <c t="s" s="3" r="A199">
        <v>1253</v>
      </c>
      <c t="s" s="3" r="B199">
        <v>1254</v>
      </c>
      <c t="s" s="3" r="C199">
        <v>1255</v>
      </c>
      <c t="s" s="3" r="D199">
        <v>1256</v>
      </c>
      <c t="s" s="3" r="E199">
        <v>1257</v>
      </c>
      <c s="3" r="F199">
        <v>100.0</v>
      </c>
      <c s="3" r="G199">
        <v>1.0</v>
      </c>
      <c s="3" r="I199">
        <v>0.0</v>
      </c>
      <c s="3" r="J199">
        <v>1.0</v>
      </c>
    </row>
    <row r="200">
      <c t="s" s="3" r="A200">
        <v>1258</v>
      </c>
      <c t="s" s="3" r="B200">
        <v>1259</v>
      </c>
      <c t="s" s="3" r="C200">
        <v>1260</v>
      </c>
      <c t="s" s="3" r="D200">
        <v>1261</v>
      </c>
      <c t="s" s="3" r="E200">
        <v>1262</v>
      </c>
      <c s="3" r="F200">
        <v>94.0</v>
      </c>
      <c s="3" r="G200">
        <v>1.0</v>
      </c>
      <c s="3" r="I200">
        <v>2.0</v>
      </c>
      <c s="3" r="J200">
        <v>1.0</v>
      </c>
    </row>
    <row r="201">
      <c t="s" s="3" r="A201">
        <v>1265</v>
      </c>
      <c t="s" s="3" r="B201">
        <v>1267</v>
      </c>
      <c t="s" s="3" r="C201">
        <v>1269</v>
      </c>
      <c t="s" s="3" r="D201">
        <v>1270</v>
      </c>
      <c t="s" s="3" r="E201">
        <v>1271</v>
      </c>
      <c s="3" r="F201">
        <v>82.0</v>
      </c>
      <c s="3" r="G201">
        <v>1.0</v>
      </c>
      <c s="3" r="I201">
        <v>4.0</v>
      </c>
      <c s="3" r="J201">
        <v>2.0</v>
      </c>
    </row>
    <row r="202">
      <c t="s" s="3" r="A202">
        <v>1274</v>
      </c>
      <c t="s" s="3" r="B202">
        <v>1275</v>
      </c>
      <c t="s" s="3" r="C202">
        <v>1276</v>
      </c>
      <c t="s" s="3" r="D202">
        <v>1278</v>
      </c>
      <c t="s" s="3" r="E202">
        <v>1280</v>
      </c>
      <c s="3" r="F202">
        <v>100.0</v>
      </c>
      <c s="3" r="G202">
        <v>1.0</v>
      </c>
      <c s="3" r="I202">
        <v>0.0</v>
      </c>
      <c s="3" r="J202">
        <v>1.0</v>
      </c>
    </row>
    <row r="203">
      <c t="s" s="3" r="A203">
        <v>1283</v>
      </c>
      <c t="s" s="3" r="B203">
        <v>1284</v>
      </c>
      <c t="s" s="3" r="C203">
        <v>1286</v>
      </c>
      <c t="s" s="3" r="D203">
        <v>1288</v>
      </c>
      <c t="s" s="3" r="E203">
        <v>1290</v>
      </c>
      <c s="3" r="F203">
        <v>73.0</v>
      </c>
      <c s="3" r="G203">
        <v>1.0</v>
      </c>
      <c s="3" r="I203">
        <v>9.0</v>
      </c>
      <c s="3" r="J203">
        <v>5.0</v>
      </c>
    </row>
    <row r="204">
      <c t="s" s="3" r="A204">
        <v>1291</v>
      </c>
      <c t="s" s="3" r="B204">
        <v>1292</v>
      </c>
      <c t="s" s="3" r="C204">
        <v>1293</v>
      </c>
      <c t="s" s="3" r="D204">
        <v>1294</v>
      </c>
      <c t="s" s="3" r="E204">
        <v>1295</v>
      </c>
      <c s="3" r="F204">
        <v>100.0</v>
      </c>
      <c s="3" r="G204">
        <v>1.0</v>
      </c>
      <c s="3" r="I204">
        <v>1.0</v>
      </c>
      <c s="3" r="J204">
        <v>1.0</v>
      </c>
    </row>
    <row r="205">
      <c t="s" s="3" r="A205">
        <v>1296</v>
      </c>
      <c t="s" s="3" r="B205">
        <v>1297</v>
      </c>
      <c t="s" s="3" r="C205">
        <v>1298</v>
      </c>
      <c t="s" s="3" r="D205">
        <v>1299</v>
      </c>
      <c t="s" s="3" r="E205">
        <v>1300</v>
      </c>
      <c s="3" r="F205">
        <v>82.0</v>
      </c>
      <c s="3" r="G205">
        <v>1.0</v>
      </c>
      <c s="3" r="I205">
        <v>5.0</v>
      </c>
      <c s="3" r="J205">
        <v>2.0</v>
      </c>
    </row>
    <row r="206">
      <c t="s" s="3" r="A206">
        <v>1301</v>
      </c>
      <c t="s" s="3" r="B206">
        <v>1303</v>
      </c>
      <c t="s" s="3" r="C206">
        <v>1305</v>
      </c>
      <c t="s" s="3" r="D206">
        <v>1307</v>
      </c>
      <c t="s" s="3" r="E206">
        <v>1308</v>
      </c>
      <c s="3" r="F206">
        <v>100.0</v>
      </c>
      <c s="3" r="G206">
        <v>1.0</v>
      </c>
      <c s="3" r="I206">
        <v>1.0</v>
      </c>
      <c s="3" r="J206">
        <v>1.0</v>
      </c>
    </row>
    <row r="207">
      <c t="s" s="3" r="A207">
        <v>1312</v>
      </c>
      <c t="s" s="3" r="B207">
        <v>1313</v>
      </c>
      <c t="s" s="3" r="C207">
        <v>1314</v>
      </c>
      <c t="s" s="3" r="D207">
        <v>1315</v>
      </c>
      <c t="s" s="3" r="E207">
        <v>1316</v>
      </c>
      <c s="3" r="F207">
        <v>89.0</v>
      </c>
      <c s="3" r="G207">
        <v>1.0</v>
      </c>
      <c s="3" r="I207">
        <v>2.0</v>
      </c>
      <c s="3" r="J207">
        <v>2.0</v>
      </c>
    </row>
    <row r="208">
      <c t="s" s="3" r="A208">
        <v>1317</v>
      </c>
      <c t="s" s="3" r="B208">
        <v>1318</v>
      </c>
      <c t="s" s="3" r="C208">
        <v>1319</v>
      </c>
      <c t="s" s="3" r="D208">
        <v>1320</v>
      </c>
      <c t="s" s="3" r="E208">
        <v>1321</v>
      </c>
      <c s="3" r="F208">
        <v>91.0</v>
      </c>
      <c s="3" r="G208">
        <v>1.0</v>
      </c>
      <c s="3" r="I208">
        <v>1.0</v>
      </c>
      <c s="3" r="J208">
        <v>2.0</v>
      </c>
    </row>
    <row r="209">
      <c t="s" s="3" r="A209">
        <v>1322</v>
      </c>
      <c t="s" s="3" r="B209">
        <v>1323</v>
      </c>
      <c t="s" s="3" r="C209">
        <v>1324</v>
      </c>
      <c t="s" s="3" r="D209">
        <v>1325</v>
      </c>
      <c t="s" s="3" r="E209">
        <v>1326</v>
      </c>
      <c s="3" r="F209">
        <v>100.0</v>
      </c>
      <c s="3" r="G209">
        <v>1.0</v>
      </c>
      <c s="3" r="I209">
        <v>1.0</v>
      </c>
      <c s="3" r="J209">
        <v>1.0</v>
      </c>
    </row>
    <row r="210">
      <c t="s" s="3" r="A210">
        <v>1327</v>
      </c>
      <c t="s" s="3" r="B210">
        <v>1328</v>
      </c>
      <c t="s" s="3" r="C210">
        <v>1329</v>
      </c>
      <c t="s" s="3" r="D210">
        <v>1330</v>
      </c>
      <c t="s" s="3" r="E210">
        <v>1331</v>
      </c>
      <c s="3" r="F210">
        <v>55.0</v>
      </c>
      <c s="3" r="G210">
        <v>4.0</v>
      </c>
      <c s="3" r="I210">
        <v>9.0</v>
      </c>
      <c s="3" r="J210">
        <v>15.0</v>
      </c>
    </row>
    <row r="211">
      <c t="s" s="3" r="A211">
        <v>1332</v>
      </c>
      <c t="s" s="3" r="B211">
        <v>1333</v>
      </c>
      <c t="s" s="28" r="C211">
        <v>1334</v>
      </c>
      <c t="s" s="3" r="D211">
        <v>1341</v>
      </c>
      <c t="s" s="3" r="E211">
        <v>1342</v>
      </c>
      <c s="3" r="F211">
        <v>87.0</v>
      </c>
      <c s="3" r="G211">
        <v>1.0</v>
      </c>
      <c s="3" r="I211">
        <v>0.0</v>
      </c>
      <c s="3" r="J211">
        <v>2.0</v>
      </c>
    </row>
    <row r="212">
      <c t="s" s="3" r="A212">
        <v>1343</v>
      </c>
      <c t="s" s="3" r="B212">
        <v>1344</v>
      </c>
      <c t="s" s="28" r="C212">
        <v>1345</v>
      </c>
      <c t="s" s="3" r="D212">
        <v>1346</v>
      </c>
      <c t="s" s="3" r="E212">
        <v>1347</v>
      </c>
      <c s="3" r="F212">
        <v>87.0</v>
      </c>
      <c s="3" r="G212">
        <v>1.0</v>
      </c>
      <c s="3" r="I212">
        <v>0.0</v>
      </c>
      <c s="3" r="J212">
        <v>2.0</v>
      </c>
    </row>
    <row r="213">
      <c t="s" s="3" r="A213">
        <v>1348</v>
      </c>
      <c t="s" s="3" r="B213">
        <v>1349</v>
      </c>
      <c t="s" s="28" r="C213">
        <v>1350</v>
      </c>
      <c t="s" s="3" r="D213">
        <v>1351</v>
      </c>
      <c t="s" s="3" r="E213">
        <v>1352</v>
      </c>
      <c s="3" r="F213">
        <v>100.0</v>
      </c>
      <c s="3" r="G213">
        <v>1.0</v>
      </c>
      <c s="3" r="I213">
        <v>0.0</v>
      </c>
      <c s="3" r="J213">
        <v>0.0</v>
      </c>
    </row>
    <row r="214">
      <c t="s" s="3" r="A214">
        <v>1353</v>
      </c>
      <c t="s" s="3" r="B214">
        <v>1354</v>
      </c>
      <c t="s" s="28" r="C214">
        <v>1355</v>
      </c>
      <c t="s" s="3" r="D214">
        <v>1359</v>
      </c>
      <c t="s" s="3" r="E214">
        <v>1360</v>
      </c>
      <c s="3" r="F214">
        <v>100.0</v>
      </c>
      <c s="3" r="G214">
        <v>1.0</v>
      </c>
      <c s="3" r="I214">
        <v>0.0</v>
      </c>
      <c s="3" r="J214">
        <v>1.0</v>
      </c>
    </row>
    <row r="215">
      <c t="s" s="3" r="A215">
        <v>1364</v>
      </c>
      <c t="s" s="3" r="B215">
        <v>1365</v>
      </c>
      <c t="s" s="28" r="C215">
        <v>1366</v>
      </c>
      <c t="s" s="3" r="D215">
        <v>1367</v>
      </c>
      <c t="s" s="3" r="E215">
        <v>1368</v>
      </c>
      <c s="3" r="F215">
        <v>87.0</v>
      </c>
      <c s="3" r="G215">
        <v>1.0</v>
      </c>
      <c s="3" r="I215">
        <v>1.0</v>
      </c>
      <c s="3" r="J215">
        <v>2.0</v>
      </c>
    </row>
    <row r="216">
      <c t="s" s="3" r="A216">
        <v>1369</v>
      </c>
      <c t="s" s="3" r="B216">
        <v>1370</v>
      </c>
      <c t="s" s="28" r="C216">
        <v>1371</v>
      </c>
      <c t="s" s="3" r="D216">
        <v>1372</v>
      </c>
      <c t="s" s="3" r="E216">
        <v>1373</v>
      </c>
      <c s="3" r="F216">
        <v>86.0</v>
      </c>
      <c s="3" r="G216">
        <v>1.0</v>
      </c>
      <c s="3" r="I216">
        <v>1.0</v>
      </c>
      <c s="3" r="J216">
        <v>2.0</v>
      </c>
    </row>
    <row r="217">
      <c t="s" s="3" r="A217">
        <v>1374</v>
      </c>
      <c t="s" s="3" r="B217">
        <v>1375</v>
      </c>
      <c t="s" s="28" r="C217">
        <v>1376</v>
      </c>
      <c t="s" s="3" r="D217">
        <v>1377</v>
      </c>
      <c t="s" s="3" r="E217">
        <v>1378</v>
      </c>
      <c s="3" r="F217">
        <v>84.0</v>
      </c>
      <c s="3" r="G217">
        <v>1.0</v>
      </c>
      <c s="3" r="I217">
        <v>3.0</v>
      </c>
      <c s="3" r="J217">
        <v>2.0</v>
      </c>
    </row>
    <row r="218">
      <c t="s" s="3" r="A218">
        <v>1379</v>
      </c>
      <c t="s" s="3" r="B218">
        <v>1380</v>
      </c>
      <c t="s" s="28" r="C218">
        <v>1382</v>
      </c>
      <c t="s" s="3" r="D218">
        <v>1389</v>
      </c>
      <c t="s" s="3" r="E218">
        <v>1390</v>
      </c>
      <c s="3" r="F218">
        <v>100.0</v>
      </c>
      <c s="3" r="G218">
        <v>1.0</v>
      </c>
      <c s="3" r="I218">
        <v>0.0</v>
      </c>
      <c s="3" r="J218">
        <v>0.0</v>
      </c>
    </row>
    <row r="219">
      <c t="s" s="3" r="A219">
        <v>1391</v>
      </c>
      <c t="s" s="3" r="B219">
        <v>1392</v>
      </c>
      <c t="s" s="28" r="C219">
        <v>1393</v>
      </c>
      <c t="s" s="3" r="D219">
        <v>1394</v>
      </c>
      <c t="s" s="3" r="E219">
        <v>1395</v>
      </c>
      <c s="3" r="F219">
        <v>91.0</v>
      </c>
      <c s="3" r="G219">
        <v>1.0</v>
      </c>
      <c s="3" r="I219">
        <v>0.0</v>
      </c>
      <c s="3" r="J219">
        <v>2.0</v>
      </c>
    </row>
    <row r="220">
      <c t="s" s="3" r="A220">
        <v>1396</v>
      </c>
      <c t="s" s="3" r="B220">
        <v>1397</v>
      </c>
      <c t="s" s="28" r="C220">
        <v>1398</v>
      </c>
      <c t="s" s="3" r="D220">
        <v>1401</v>
      </c>
      <c t="s" s="3" r="E220">
        <v>1403</v>
      </c>
      <c s="3" r="F220">
        <v>98.0</v>
      </c>
      <c s="3" r="G220">
        <v>1.0</v>
      </c>
      <c s="3" r="I220">
        <v>1.0</v>
      </c>
      <c s="3" r="J220">
        <v>1.0</v>
      </c>
    </row>
    <row r="221">
      <c t="s" s="3" r="A221">
        <v>1406</v>
      </c>
      <c t="s" s="3" r="B221">
        <v>1408</v>
      </c>
      <c t="s" s="3" r="C221">
        <v>1409</v>
      </c>
      <c t="s" s="3" r="D221">
        <v>1410</v>
      </c>
      <c t="s" s="3" r="E221">
        <v>1411</v>
      </c>
      <c s="3" r="F221">
        <v>98.0</v>
      </c>
      <c s="3" r="G221">
        <v>1.0</v>
      </c>
      <c s="3" r="I221">
        <v>0.0</v>
      </c>
      <c s="3" r="J221">
        <v>1.0</v>
      </c>
    </row>
    <row r="222">
      <c t="s" s="3" r="A222">
        <v>1412</v>
      </c>
      <c t="s" s="3" r="B222">
        <v>1413</v>
      </c>
      <c t="s" s="3" r="C222">
        <v>1414</v>
      </c>
      <c t="s" s="3" r="D222">
        <v>1415</v>
      </c>
      <c t="s" s="3" r="E222">
        <v>1416</v>
      </c>
      <c s="3" r="F222">
        <v>95.0</v>
      </c>
      <c s="3" r="G222">
        <v>1.0</v>
      </c>
      <c s="3" r="I222">
        <v>0.0</v>
      </c>
      <c s="3" r="J222">
        <v>1.0</v>
      </c>
    </row>
    <row r="223">
      <c t="s" s="3" r="A223">
        <v>1417</v>
      </c>
      <c t="s" s="3" r="B223">
        <v>1418</v>
      </c>
      <c t="s" s="3" r="C223">
        <v>1419</v>
      </c>
      <c t="s" s="3" r="D223">
        <v>1420</v>
      </c>
      <c t="s" s="3" r="E223">
        <v>1421</v>
      </c>
      <c s="3" r="F223">
        <v>98.0</v>
      </c>
      <c s="3" r="G223">
        <v>1.0</v>
      </c>
      <c s="3" r="I223">
        <v>0.0</v>
      </c>
      <c s="3" r="J223">
        <v>1.0</v>
      </c>
    </row>
    <row r="224">
      <c t="s" s="3" r="A224">
        <v>1422</v>
      </c>
      <c t="s" s="3" r="B224">
        <v>1423</v>
      </c>
      <c t="s" s="3" r="C224">
        <v>1425</v>
      </c>
      <c t="s" s="3" r="D224">
        <v>1427</v>
      </c>
      <c t="s" s="3" r="E224">
        <v>1429</v>
      </c>
      <c s="3" r="F224">
        <v>95.0</v>
      </c>
      <c s="3" r="G224">
        <v>1.0</v>
      </c>
      <c s="3" r="I224">
        <v>0.0</v>
      </c>
      <c s="3" r="J224">
        <v>1.0</v>
      </c>
    </row>
    <row r="225">
      <c t="s" s="3" r="A225">
        <v>1431</v>
      </c>
      <c t="s" s="3" r="B225">
        <v>1433</v>
      </c>
      <c t="s" s="3" r="C225">
        <v>1434</v>
      </c>
      <c t="s" s="3" r="D225">
        <v>1435</v>
      </c>
      <c t="s" s="3" r="E225">
        <v>1436</v>
      </c>
      <c s="3" r="F225">
        <v>100.0</v>
      </c>
      <c s="3" r="G225">
        <v>1.0</v>
      </c>
      <c s="3" r="I225">
        <v>0.0</v>
      </c>
      <c s="3" r="J225">
        <v>1.0</v>
      </c>
    </row>
    <row r="226">
      <c t="s" s="3" r="A226">
        <v>1437</v>
      </c>
      <c t="s" s="3" r="B226">
        <v>1438</v>
      </c>
      <c t="s" s="3" r="C226">
        <v>1439</v>
      </c>
      <c t="s" s="3" r="D226">
        <v>1440</v>
      </c>
      <c t="s" s="3" r="E226">
        <v>1441</v>
      </c>
      <c s="3" r="F226">
        <v>100.0</v>
      </c>
      <c s="3" r="G226">
        <v>1.0</v>
      </c>
      <c s="3" r="I226">
        <v>0.0</v>
      </c>
      <c s="3" r="J226">
        <v>1.0</v>
      </c>
    </row>
    <row r="227">
      <c t="s" s="3" r="A227">
        <v>1442</v>
      </c>
      <c t="s" s="3" r="B227">
        <v>1443</v>
      </c>
      <c t="s" s="3" r="C227">
        <v>1444</v>
      </c>
      <c t="s" s="3" r="D227">
        <v>1445</v>
      </c>
      <c t="s" s="3" r="E227">
        <v>1446</v>
      </c>
      <c s="3" r="F227">
        <v>98.0</v>
      </c>
      <c s="3" r="G227">
        <v>1.0</v>
      </c>
      <c s="3" r="I227">
        <v>0.0</v>
      </c>
      <c s="3" r="J227">
        <v>1.0</v>
      </c>
    </row>
    <row r="228">
      <c t="s" s="3" r="A228">
        <v>1448</v>
      </c>
      <c t="s" s="3" r="B228">
        <v>1449</v>
      </c>
      <c t="s" s="3" r="C228">
        <v>1450</v>
      </c>
      <c t="s" s="3" r="D228">
        <v>1451</v>
      </c>
      <c t="s" s="3" r="E228">
        <v>1452</v>
      </c>
      <c s="3" r="F228">
        <v>95.0</v>
      </c>
      <c s="3" r="G228">
        <v>1.0</v>
      </c>
      <c s="3" r="I228">
        <v>0.0</v>
      </c>
      <c s="3" r="J228">
        <v>1.0</v>
      </c>
    </row>
    <row r="229">
      <c t="s" s="3" r="A229">
        <v>1453</v>
      </c>
      <c t="s" s="3" r="B229">
        <v>1454</v>
      </c>
      <c t="s" s="3" r="C229">
        <v>1455</v>
      </c>
      <c t="s" s="3" r="D229">
        <v>1456</v>
      </c>
      <c t="s" s="3" r="E229">
        <v>1457</v>
      </c>
      <c s="3" r="F229">
        <v>100.0</v>
      </c>
      <c s="3" r="G229">
        <v>1.0</v>
      </c>
      <c s="3" r="I229">
        <v>0.0</v>
      </c>
      <c s="3" r="J229">
        <v>1.0</v>
      </c>
    </row>
    <row r="230">
      <c t="s" s="3" r="A230">
        <v>1458</v>
      </c>
      <c t="s" s="3" r="B230">
        <v>1460</v>
      </c>
      <c t="s" s="3" r="C230">
        <v>1462</v>
      </c>
      <c t="s" s="3" r="D230">
        <v>1464</v>
      </c>
      <c t="s" s="3" r="E230">
        <v>1465</v>
      </c>
      <c s="3" r="F230">
        <v>100.0</v>
      </c>
      <c s="3" r="G230">
        <v>1.0</v>
      </c>
      <c s="3" r="I230">
        <v>0.0</v>
      </c>
      <c s="3" r="J230">
        <v>1.0</v>
      </c>
    </row>
    <row r="231">
      <c t="s" s="3" r="A231">
        <v>1468</v>
      </c>
      <c t="s" s="3" r="B231">
        <v>1469</v>
      </c>
      <c t="s" s="3" r="C231">
        <v>1471</v>
      </c>
      <c t="s" s="3" r="D231">
        <v>1472</v>
      </c>
      <c t="s" s="3" r="E231">
        <v>1473</v>
      </c>
      <c s="3" r="F231">
        <v>100.0</v>
      </c>
      <c s="3" r="G231">
        <v>1.0</v>
      </c>
      <c s="3" r="I231">
        <v>0.0</v>
      </c>
      <c s="3" r="J231">
        <v>1.0</v>
      </c>
    </row>
    <row r="232">
      <c t="s" s="3" r="A232">
        <v>1474</v>
      </c>
      <c t="s" s="3" r="B232">
        <v>1475</v>
      </c>
      <c t="s" s="3" r="C232">
        <v>1476</v>
      </c>
      <c t="s" s="3" r="D232">
        <v>1477</v>
      </c>
      <c t="s" s="3" r="E232">
        <v>1478</v>
      </c>
      <c s="3" r="F232">
        <v>100.0</v>
      </c>
      <c s="3" r="G232">
        <v>1.0</v>
      </c>
      <c s="3" r="I232">
        <v>0.0</v>
      </c>
      <c s="3" r="J232">
        <v>1.0</v>
      </c>
    </row>
    <row r="233">
      <c t="s" s="3" r="A233">
        <v>1479</v>
      </c>
      <c t="s" s="3" r="B233">
        <v>1480</v>
      </c>
      <c t="s" s="3" r="C233">
        <v>1481</v>
      </c>
      <c t="s" s="3" r="D233">
        <v>1482</v>
      </c>
      <c t="s" s="3" r="E233">
        <v>1483</v>
      </c>
      <c s="3" r="F233">
        <v>100.0</v>
      </c>
      <c s="3" r="G233">
        <v>1.0</v>
      </c>
      <c s="3" r="I233">
        <v>0.0</v>
      </c>
      <c s="3" r="J233">
        <v>1.0</v>
      </c>
    </row>
    <row r="234">
      <c t="s" s="3" r="A234">
        <v>1484</v>
      </c>
      <c t="s" s="3" r="B234">
        <v>1485</v>
      </c>
      <c t="s" s="3" r="C234">
        <v>1486</v>
      </c>
      <c t="s" s="3" r="D234">
        <v>1487</v>
      </c>
      <c t="s" s="3" r="E234">
        <v>1488</v>
      </c>
      <c s="3" r="F234">
        <v>100.0</v>
      </c>
      <c s="3" r="G234">
        <v>1.0</v>
      </c>
      <c s="3" r="I234">
        <v>0.0</v>
      </c>
      <c s="3" r="J234">
        <v>1.0</v>
      </c>
    </row>
    <row r="235">
      <c t="s" s="3" r="A235">
        <v>1489</v>
      </c>
      <c t="s" s="3" r="B235">
        <v>1490</v>
      </c>
      <c t="s" s="3" r="C235">
        <v>1491</v>
      </c>
      <c t="s" s="3" r="D235">
        <v>1492</v>
      </c>
      <c t="s" s="3" r="E235">
        <v>1493</v>
      </c>
      <c s="3" r="F235">
        <v>55.0</v>
      </c>
      <c s="3" r="G235">
        <v>5.0</v>
      </c>
      <c s="3" r="I235">
        <v>22.0</v>
      </c>
      <c s="3" r="J235">
        <v>12.0</v>
      </c>
    </row>
    <row r="236">
      <c t="s" s="3" r="A236">
        <v>1494</v>
      </c>
      <c t="s" s="3" r="B236">
        <v>1495</v>
      </c>
      <c t="s" s="3" r="C236">
        <v>1496</v>
      </c>
      <c t="s" s="3" r="D236">
        <v>1497</v>
      </c>
      <c t="s" s="3" r="E236">
        <v>1498</v>
      </c>
      <c s="3" r="F236">
        <v>92.0</v>
      </c>
      <c s="3" r="G236">
        <v>1.0</v>
      </c>
      <c s="3" r="I236">
        <v>3.0</v>
      </c>
      <c s="3" r="J236">
        <v>1.0</v>
      </c>
    </row>
    <row r="237">
      <c t="s" s="3" r="A237">
        <v>1499</v>
      </c>
      <c t="s" s="3" r="B237">
        <v>1500</v>
      </c>
      <c t="s" s="3" r="C237">
        <v>1501</v>
      </c>
      <c t="s" s="3" r="D237">
        <v>1502</v>
      </c>
      <c t="s" s="3" r="E237">
        <v>1503</v>
      </c>
      <c s="3" r="F237">
        <v>73.0</v>
      </c>
      <c s="3" r="G237">
        <v>1.0</v>
      </c>
      <c s="3" r="I237">
        <v>1.0</v>
      </c>
      <c s="3" r="J237">
        <v>3.0</v>
      </c>
    </row>
    <row r="238">
      <c t="s" s="3" r="A238">
        <v>1504</v>
      </c>
      <c t="s" s="3" r="B238">
        <v>1505</v>
      </c>
      <c t="s" s="3" r="C238">
        <v>1506</v>
      </c>
      <c t="s" s="3" r="D238">
        <v>1507</v>
      </c>
      <c t="s" s="3" r="E238">
        <v>1508</v>
      </c>
      <c s="3" r="F238">
        <v>62.0</v>
      </c>
      <c s="3" r="G238">
        <v>3.0</v>
      </c>
      <c s="3" r="I238">
        <v>21.0</v>
      </c>
      <c s="3" r="J238">
        <v>7.0</v>
      </c>
    </row>
    <row r="239">
      <c t="s" s="3" r="A239">
        <v>1509</v>
      </c>
      <c t="s" s="3" r="B239">
        <v>1510</v>
      </c>
      <c t="s" s="3" r="C239">
        <v>1511</v>
      </c>
      <c t="s" s="3" r="D239">
        <v>1512</v>
      </c>
      <c t="s" s="3" r="E239">
        <v>1513</v>
      </c>
      <c s="3" r="F239">
        <v>60.0</v>
      </c>
      <c s="3" r="G239">
        <v>3.0</v>
      </c>
      <c s="3" r="I239">
        <v>19.0</v>
      </c>
      <c s="3" r="J239">
        <v>8.0</v>
      </c>
    </row>
    <row r="240">
      <c t="s" s="3" r="A240">
        <v>1514</v>
      </c>
      <c t="s" s="3" r="B240">
        <v>1515</v>
      </c>
      <c t="s" s="3" r="C240">
        <v>1516</v>
      </c>
      <c t="s" s="3" r="D240">
        <v>1517</v>
      </c>
      <c t="s" s="3" r="E240">
        <v>1518</v>
      </c>
      <c s="3" r="F240">
        <v>67.0</v>
      </c>
      <c s="3" r="G240">
        <v>1.0</v>
      </c>
      <c s="3" r="I240">
        <v>8.0</v>
      </c>
      <c s="3" r="J240">
        <v>6.0</v>
      </c>
    </row>
    <row r="241">
      <c t="s" s="3" r="A241">
        <v>1519</v>
      </c>
      <c t="s" s="3" r="B241">
        <v>1520</v>
      </c>
      <c t="s" s="3" r="C241">
        <v>1521</v>
      </c>
      <c t="s" s="3" r="D241">
        <v>1522</v>
      </c>
      <c t="s" s="3" r="E241">
        <v>1524</v>
      </c>
      <c s="3" r="F241">
        <v>100.0</v>
      </c>
      <c s="3" r="G241">
        <v>1.0</v>
      </c>
      <c s="3" r="I241">
        <v>0.0</v>
      </c>
      <c s="3" r="J241">
        <v>1.0</v>
      </c>
    </row>
    <row r="242">
      <c t="s" s="3" r="A242">
        <v>1527</v>
      </c>
      <c t="s" s="3" r="B242">
        <v>1529</v>
      </c>
      <c t="s" s="3" r="C242">
        <v>1531</v>
      </c>
      <c t="s" s="3" r="D242">
        <v>1533</v>
      </c>
      <c t="s" s="3" r="E242">
        <v>1534</v>
      </c>
      <c s="3" r="F242">
        <v>94.0</v>
      </c>
      <c s="3" r="G242">
        <v>1.0</v>
      </c>
      <c s="3" r="I242">
        <v>3.0</v>
      </c>
      <c s="3" r="J242">
        <v>1.0</v>
      </c>
    </row>
    <row r="243">
      <c t="s" s="3" r="A243">
        <v>1535</v>
      </c>
      <c t="s" s="3" r="B243">
        <v>1536</v>
      </c>
      <c t="s" s="3" r="C243">
        <v>1537</v>
      </c>
      <c t="s" s="3" r="D243">
        <v>1538</v>
      </c>
      <c t="s" s="3" r="E243">
        <v>1539</v>
      </c>
      <c s="3" r="F243">
        <v>100.0</v>
      </c>
      <c s="3" r="G243">
        <v>1.0</v>
      </c>
      <c s="3" r="I243">
        <v>0.0</v>
      </c>
      <c s="3" r="J243">
        <v>1.0</v>
      </c>
    </row>
    <row r="244">
      <c t="s" s="3" r="A244">
        <v>1540</v>
      </c>
      <c t="s" s="3" r="B244">
        <v>1541</v>
      </c>
      <c t="s" s="3" r="C244">
        <v>1542</v>
      </c>
      <c t="s" s="3" r="D244">
        <v>1543</v>
      </c>
      <c t="s" s="3" r="E244">
        <v>1544</v>
      </c>
      <c s="3" r="F244">
        <v>82.0</v>
      </c>
      <c s="3" r="G244">
        <v>1.0</v>
      </c>
      <c s="3" r="I244">
        <v>6.0</v>
      </c>
      <c s="3" r="J244">
        <v>2.0</v>
      </c>
    </row>
    <row r="245">
      <c t="s" s="3" r="A245">
        <v>1545</v>
      </c>
      <c t="s" s="3" r="B245">
        <v>1546</v>
      </c>
      <c t="s" s="3" r="C245">
        <v>1547</v>
      </c>
      <c t="s" s="3" r="D245">
        <v>1548</v>
      </c>
      <c t="s" s="3" r="E245">
        <v>1549</v>
      </c>
      <c s="3" r="F245">
        <v>75.0</v>
      </c>
      <c s="3" r="G245">
        <v>1.0</v>
      </c>
      <c s="3" r="I245">
        <v>4.0</v>
      </c>
      <c s="3" r="J245">
        <v>2.0</v>
      </c>
    </row>
    <row r="246">
      <c t="s" s="3" r="A246">
        <v>1550</v>
      </c>
      <c t="s" s="3" r="B246">
        <v>1551</v>
      </c>
      <c t="s" s="3" r="C246">
        <v>1552</v>
      </c>
      <c t="s" s="3" r="D246">
        <v>1553</v>
      </c>
      <c t="s" s="3" r="E246">
        <v>1554</v>
      </c>
      <c s="3" r="F246">
        <v>94.0</v>
      </c>
      <c s="3" r="G246">
        <v>1.0</v>
      </c>
      <c s="3" r="I246">
        <v>3.0</v>
      </c>
      <c s="3" r="J246">
        <v>1.0</v>
      </c>
    </row>
    <row r="247">
      <c t="s" s="3" r="A247">
        <v>1555</v>
      </c>
      <c t="s" s="3" r="B247">
        <v>1556</v>
      </c>
      <c t="s" s="3" r="C247">
        <v>1557</v>
      </c>
      <c t="s" s="3" r="D247">
        <v>1558</v>
      </c>
      <c t="s" s="3" r="E247">
        <v>1559</v>
      </c>
      <c s="3" r="F247">
        <v>100.0</v>
      </c>
      <c s="3" r="G247">
        <v>1.0</v>
      </c>
      <c s="3" r="I247">
        <v>1.0</v>
      </c>
      <c s="3" r="J247">
        <v>0.0</v>
      </c>
    </row>
    <row r="248">
      <c t="s" s="3" r="A248">
        <v>1560</v>
      </c>
      <c t="s" s="3" r="B248">
        <v>1561</v>
      </c>
      <c t="s" s="3" r="C248">
        <v>1562</v>
      </c>
      <c t="s" s="3" r="D248">
        <v>1563</v>
      </c>
      <c t="s" s="3" r="E248">
        <v>1564</v>
      </c>
      <c s="3" r="F248">
        <v>72.0</v>
      </c>
      <c s="3" r="G248">
        <v>1.0</v>
      </c>
      <c s="3" r="I248">
        <v>6.0</v>
      </c>
      <c s="3" r="J248">
        <v>5.0</v>
      </c>
    </row>
    <row r="249">
      <c t="s" s="3" r="A249">
        <v>1565</v>
      </c>
      <c t="s" s="3" r="B249">
        <v>1567</v>
      </c>
      <c t="s" s="3" r="C249">
        <v>1569</v>
      </c>
      <c t="s" s="3" r="D249">
        <v>1571</v>
      </c>
      <c t="s" s="3" r="E249">
        <v>1573</v>
      </c>
      <c s="3" r="F249">
        <v>100.0</v>
      </c>
      <c s="3" r="G249">
        <v>1.0</v>
      </c>
      <c s="3" r="I249">
        <v>0.0</v>
      </c>
      <c s="3" r="J249">
        <v>1.0</v>
      </c>
    </row>
    <row r="250">
      <c t="s" s="3" r="A250">
        <v>1577</v>
      </c>
      <c t="s" s="3" r="B250">
        <v>1578</v>
      </c>
      <c t="s" s="3" r="C250">
        <v>1579</v>
      </c>
      <c t="s" s="3" r="D250">
        <v>1580</v>
      </c>
      <c t="s" s="3" r="E250">
        <v>1581</v>
      </c>
      <c s="3" r="F250">
        <v>100.0</v>
      </c>
      <c s="3" r="G250">
        <v>1.0</v>
      </c>
      <c s="3" r="I250">
        <v>1.0</v>
      </c>
      <c s="3" r="J250">
        <v>0.0</v>
      </c>
    </row>
    <row r="251">
      <c t="s" s="3" r="A251">
        <v>1582</v>
      </c>
      <c t="s" s="3" r="B251">
        <v>1584</v>
      </c>
      <c t="s" s="3" r="C251">
        <v>1586</v>
      </c>
      <c t="s" s="3" r="D251">
        <v>1588</v>
      </c>
      <c t="s" s="3" r="E251">
        <v>1589</v>
      </c>
      <c s="3" r="F251">
        <v>100.0</v>
      </c>
      <c s="3" r="G251">
        <v>1.0</v>
      </c>
      <c s="3" r="I251">
        <v>1.0</v>
      </c>
      <c s="3" r="J251">
        <v>0.0</v>
      </c>
    </row>
    <row r="252">
      <c t="s" s="3" r="A252">
        <v>1592</v>
      </c>
      <c t="s" s="3" r="B252">
        <v>1594</v>
      </c>
      <c t="s" s="3" r="C252">
        <v>1595</v>
      </c>
      <c t="s" s="3" r="D252">
        <v>1596</v>
      </c>
      <c t="s" s="3" r="E252">
        <v>1597</v>
      </c>
      <c s="3" r="F252">
        <v>94.0</v>
      </c>
      <c s="3" r="G252">
        <v>1.0</v>
      </c>
      <c s="3" r="I252">
        <v>3.0</v>
      </c>
      <c s="3" r="J252">
        <v>1.0</v>
      </c>
    </row>
    <row r="253">
      <c t="s" s="3" r="A253">
        <v>1598</v>
      </c>
      <c t="s" s="3" r="B253">
        <v>1599</v>
      </c>
      <c t="s" s="3" r="C253">
        <v>1600</v>
      </c>
      <c t="s" s="3" r="D253">
        <v>1601</v>
      </c>
      <c t="s" s="3" r="E253">
        <v>1602</v>
      </c>
      <c s="3" r="F253">
        <v>100.0</v>
      </c>
      <c s="3" r="G253">
        <v>1.0</v>
      </c>
      <c s="3" r="I253">
        <v>1.0</v>
      </c>
      <c s="3" r="J253">
        <v>0.0</v>
      </c>
    </row>
    <row r="254">
      <c t="s" s="3" r="A254">
        <v>1603</v>
      </c>
      <c t="s" s="3" r="B254">
        <v>1604</v>
      </c>
      <c t="s" s="3" r="C254">
        <v>1606</v>
      </c>
      <c t="s" s="3" r="D254">
        <v>1608</v>
      </c>
      <c t="s" s="3" r="E254">
        <v>1610</v>
      </c>
      <c s="3" r="F254">
        <v>100.0</v>
      </c>
      <c s="3" r="G254">
        <v>1.0</v>
      </c>
      <c s="3" r="I254">
        <v>1.0</v>
      </c>
      <c s="3" r="J254">
        <v>0.0</v>
      </c>
    </row>
    <row r="255">
      <c t="s" s="3" r="A255">
        <v>1613</v>
      </c>
      <c t="s" s="3" r="B255">
        <v>1614</v>
      </c>
      <c t="s" s="3" r="C255">
        <v>1615</v>
      </c>
      <c t="s" s="3" r="D255">
        <v>1617</v>
      </c>
      <c t="s" s="3" r="E255">
        <v>1619</v>
      </c>
      <c s="3" r="F255">
        <v>100.0</v>
      </c>
      <c s="3" r="G255">
        <v>1.0</v>
      </c>
      <c s="3" r="I255">
        <v>0.0</v>
      </c>
      <c s="3" r="J255">
        <v>1.0</v>
      </c>
    </row>
    <row r="256">
      <c t="s" s="3" r="A256">
        <v>1622</v>
      </c>
      <c t="s" s="3" r="B256">
        <v>1624</v>
      </c>
      <c t="s" s="3" r="C256">
        <v>1626</v>
      </c>
      <c t="s" s="3" r="D256">
        <v>1627</v>
      </c>
      <c t="s" s="3" r="E256">
        <v>1628</v>
      </c>
      <c s="3" r="F256">
        <v>94.0</v>
      </c>
      <c s="3" r="G256">
        <v>1.0</v>
      </c>
      <c s="3" r="I256">
        <v>3.0</v>
      </c>
      <c s="3" r="J256">
        <v>1.0</v>
      </c>
    </row>
    <row r="257">
      <c t="s" s="3" r="A257">
        <v>1629</v>
      </c>
      <c t="s" s="3" r="B257">
        <v>1630</v>
      </c>
      <c t="s" s="3" r="C257">
        <v>1631</v>
      </c>
      <c t="s" s="3" r="D257">
        <v>1632</v>
      </c>
      <c t="s" s="3" r="E257">
        <v>1633</v>
      </c>
      <c s="3" r="F257">
        <v>100.0</v>
      </c>
      <c s="3" r="G257">
        <v>1.0</v>
      </c>
      <c s="3" r="I257">
        <v>1.0</v>
      </c>
      <c s="3" r="J257">
        <v>0.0</v>
      </c>
    </row>
    <row r="258">
      <c t="s" s="3" r="A258">
        <v>1634</v>
      </c>
      <c t="s" s="3" r="B258">
        <v>1635</v>
      </c>
      <c t="s" s="3" r="C258">
        <v>1636</v>
      </c>
      <c t="s" s="3" r="D258">
        <v>1638</v>
      </c>
      <c t="s" s="3" r="E258">
        <v>1640</v>
      </c>
      <c s="3" r="F258">
        <v>100.0</v>
      </c>
      <c s="3" r="G258">
        <v>1.0</v>
      </c>
      <c s="3" r="I258">
        <v>1.0</v>
      </c>
      <c s="3" r="J258">
        <v>0.0</v>
      </c>
    </row>
    <row r="259">
      <c t="s" s="3" r="A259">
        <v>1643</v>
      </c>
      <c t="s" s="3" r="B259">
        <v>1645</v>
      </c>
      <c t="s" s="3" r="C259">
        <v>1647</v>
      </c>
      <c t="s" s="3" r="D259">
        <v>1648</v>
      </c>
      <c t="s" s="3" r="E259">
        <v>1649</v>
      </c>
      <c s="3" r="F259">
        <v>100.0</v>
      </c>
      <c s="3" r="G259">
        <v>1.0</v>
      </c>
      <c s="3" r="I259">
        <v>0.0</v>
      </c>
      <c s="3" r="J259">
        <v>1.0</v>
      </c>
    </row>
    <row r="260">
      <c t="s" s="3" r="A260">
        <v>1650</v>
      </c>
      <c t="s" s="3" r="B260">
        <v>1651</v>
      </c>
      <c t="s" s="3" r="C260">
        <v>1652</v>
      </c>
      <c t="s" s="3" r="D260">
        <v>1653</v>
      </c>
      <c t="s" s="3" r="E260">
        <v>1654</v>
      </c>
      <c s="3" r="F260">
        <v>94.0</v>
      </c>
      <c s="3" r="G260">
        <v>1.0</v>
      </c>
      <c s="3" r="I260">
        <v>3.0</v>
      </c>
      <c s="3" r="J260">
        <v>1.0</v>
      </c>
    </row>
    <row r="261">
      <c t="s" s="3" r="A261">
        <v>1655</v>
      </c>
      <c t="s" s="3" r="B261">
        <v>1656</v>
      </c>
      <c t="s" s="3" r="C261">
        <v>1657</v>
      </c>
      <c t="s" s="3" r="D261">
        <v>1658</v>
      </c>
      <c t="s" s="3" r="E261">
        <v>1659</v>
      </c>
      <c s="3" r="F261">
        <v>84.0</v>
      </c>
      <c s="3" r="G261">
        <v>2.0</v>
      </c>
      <c s="3" r="I261">
        <v>2.0</v>
      </c>
      <c s="3" r="J261">
        <v>2.0</v>
      </c>
    </row>
    <row r="262">
      <c t="s" s="3" r="A262">
        <v>1660</v>
      </c>
      <c t="s" s="3" r="B262">
        <v>1661</v>
      </c>
      <c t="s" s="3" r="C262">
        <v>1662</v>
      </c>
      <c t="s" s="3" r="D262">
        <v>1663</v>
      </c>
      <c t="s" s="3" r="E262">
        <v>1664</v>
      </c>
      <c s="3" r="F262">
        <v>87.0</v>
      </c>
      <c s="3" r="G262">
        <v>1.0</v>
      </c>
      <c s="3" r="I262">
        <v>1.0</v>
      </c>
      <c s="3" r="J262">
        <v>2.0</v>
      </c>
    </row>
  </sheetData>
  <hyperlinks>
    <hyperlink ref="C211" r:id="rId1"/>
    <hyperlink ref="C212" r:id="rId2"/>
    <hyperlink ref="C213" r:id="rId3"/>
    <hyperlink ref="C214" r:id="rId4"/>
    <hyperlink ref="C215" r:id="rId5"/>
    <hyperlink ref="C216" r:id="rId6"/>
    <hyperlink ref="C217" r:id="rId7"/>
    <hyperlink ref="C218" r:id="rId8"/>
    <hyperlink ref="C219" r:id="rId9"/>
    <hyperlink ref="C220" r:id="rId10"/>
  </hyperlinks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7.71"/>
    <col min="2" customWidth="1" max="2" width="13.29"/>
    <col min="3" customWidth="1" max="3" width="42.29"/>
  </cols>
  <sheetData>
    <row r="1">
      <c t="s" s="1" r="A1">
        <v>0</v>
      </c>
      <c t="s" s="1" r="B1">
        <v>4</v>
      </c>
      <c t="s" s="1" r="C1">
        <v>5</v>
      </c>
      <c t="s" s="1" r="D1">
        <v>6</v>
      </c>
      <c t="s" s="1" r="E1">
        <v>7</v>
      </c>
      <c t="s" s="1" r="F1">
        <v>8</v>
      </c>
      <c t="s" s="1" r="G1">
        <v>9</v>
      </c>
      <c t="s" s="1" r="H1">
        <v>10</v>
      </c>
      <c t="s" s="1" r="I1">
        <v>11</v>
      </c>
      <c t="s" s="1" r="J1">
        <v>12</v>
      </c>
      <c t="s" s="1" r="K1">
        <v>13</v>
      </c>
      <c t="s" s="2" r="O1">
        <v>14</v>
      </c>
      <c t="s" s="2" r="P1">
        <v>36</v>
      </c>
      <c t="s" s="2" r="R1">
        <v>38</v>
      </c>
      <c t="s" s="2" r="S1">
        <v>39</v>
      </c>
      <c t="s" s="5" r="W1">
        <v>40</v>
      </c>
      <c t="s" s="2" r="X1">
        <v>52</v>
      </c>
      <c t="s" s="2" r="Y1">
        <v>53</v>
      </c>
    </row>
    <row r="2">
      <c s="1" r="A2"/>
      <c s="6" r="B2"/>
      <c t="s" s="1" r="C2">
        <v>59</v>
      </c>
      <c t="s" s="1" r="D2">
        <v>60</v>
      </c>
      <c t="s" s="1" r="E2">
        <v>62</v>
      </c>
      <c s="10" r="F2">
        <v>1.25</v>
      </c>
      <c s="6" r="G2"/>
      <c s="10" r="H2">
        <v>1.25</v>
      </c>
      <c s="11" r="I2">
        <v>41879.0</v>
      </c>
      <c t="s" s="1" r="J2">
        <v>174</v>
      </c>
      <c t="s" s="3" r="K2">
        <v>177</v>
      </c>
      <c t="s" s="3" r="N2">
        <v>179</v>
      </c>
      <c t="str" s="15" r="O2">
        <f>SUMIFS(H2:H500,I2:I500,W2,I2:I500,W3,J2:J500,"Simpply")</f>
        <v>0.00000</v>
      </c>
      <c t="str" s="17" r="P2">
        <f>SUMIFS(H2:H500,I2:I500,X2,I2:I500,X3,J2:J500,"Simpply")</f>
        <v>0</v>
      </c>
      <c t="str" s="17" r="R2">
        <f>SUMIFS(H2:H500,I2:I500,Y2,I2:I500,Y3,J2:J500,"Simpply")</f>
        <v>22.5</v>
      </c>
      <c t="str" r="S2">
        <f>SUMIFS(H2:H500,J2:J500,"Simpply")</f>
        <v>192.37</v>
      </c>
      <c t="s" s="5" r="V2">
        <v>356</v>
      </c>
      <c t="s" s="19" r="W2">
        <v>358</v>
      </c>
      <c t="s" s="20" r="X2">
        <v>369</v>
      </c>
      <c t="s" s="20" r="Y2">
        <v>382</v>
      </c>
    </row>
    <row r="3">
      <c s="1" r="A3"/>
      <c s="6" r="B3"/>
      <c t="s" s="1" r="C3">
        <v>387</v>
      </c>
      <c t="s" s="1" r="D3">
        <v>388</v>
      </c>
      <c t="s" s="1" r="E3">
        <v>389</v>
      </c>
      <c s="10" r="F3">
        <v>1.25</v>
      </c>
      <c s="6" r="G3"/>
      <c s="10" r="H3">
        <v>1.25</v>
      </c>
      <c s="11" r="I3">
        <v>41879.0</v>
      </c>
      <c t="s" s="1" r="J3">
        <v>394</v>
      </c>
      <c t="s" s="3" r="K3">
        <v>396</v>
      </c>
      <c t="s" s="3" r="N3">
        <v>397</v>
      </c>
      <c t="str" s="15" r="O3">
        <f>SUMIFS(H2:H500,I2:I500,W2,I2:I500,W3,J2:J500,"Simpply\Iteration 2")</f>
        <v>0.00000</v>
      </c>
      <c t="str" s="15" r="P3">
        <f>SUMIFS(H2:H500,I2:I500,X2,I2:I500,X3,J2:J500,"Simpply\Iteration 2")</f>
        <v>0.00000</v>
      </c>
      <c t="str" s="17" r="R3">
        <f>SUMIFS(H2:H500,I2:I500,Y2,I2:I500,Y3,J2:J500,"Simpply\Iteration 1")</f>
        <v>1</v>
      </c>
      <c t="str" r="S3">
        <f>(S4-S2)</f>
        <v>4</v>
      </c>
      <c t="s" s="2" r="V3">
        <v>461</v>
      </c>
      <c t="s" s="20" r="W3">
        <v>463</v>
      </c>
      <c t="s" s="20" r="X3">
        <v>465</v>
      </c>
      <c t="s" s="20" r="Y3">
        <v>466</v>
      </c>
    </row>
    <row r="4">
      <c s="1" r="A4"/>
      <c s="6" r="B4"/>
      <c t="s" s="1" r="C4">
        <v>467</v>
      </c>
      <c t="s" s="1" r="D4">
        <v>468</v>
      </c>
      <c t="s" s="1" r="E4">
        <v>470</v>
      </c>
      <c s="10" r="F4">
        <v>1.25</v>
      </c>
      <c s="6" r="G4"/>
      <c s="10" r="H4">
        <v>1.25</v>
      </c>
      <c s="11" r="I4">
        <v>41879.0</v>
      </c>
      <c t="s" s="1" r="J4">
        <v>475</v>
      </c>
      <c t="s" s="3" r="K4">
        <v>476</v>
      </c>
      <c t="s" s="3" r="N4">
        <v>478</v>
      </c>
      <c t="str" s="17" r="O4">
        <f>SUMIFS(H2:H500,I2:I500,W2,I2:I500,W3)</f>
        <v>0</v>
      </c>
      <c t="str" s="17" r="P4">
        <f>SUMIFS(H2:H500,I2:I500,X2,I2:I500,X3)</f>
        <v>0</v>
      </c>
      <c t="str" s="17" r="R4">
        <f>SUMIFS(H2:H500,I2:I500,Y2,I2:I500,Y3)</f>
        <v>26.5</v>
      </c>
      <c t="str" s="17" r="S4">
        <f>SUM(H2:H500)</f>
        <v>196.37</v>
      </c>
    </row>
    <row r="5">
      <c s="1" r="A5"/>
      <c s="6" r="B5"/>
      <c t="s" s="1" r="C5">
        <v>542</v>
      </c>
      <c t="s" s="1" r="D5">
        <v>543</v>
      </c>
      <c t="s" s="1" r="E5">
        <v>545</v>
      </c>
      <c s="10" r="F5">
        <v>1.25</v>
      </c>
      <c s="6" r="G5"/>
      <c s="10" r="H5">
        <v>1.25</v>
      </c>
      <c s="11" r="I5">
        <v>41879.0</v>
      </c>
      <c t="s" s="1" r="J5">
        <v>550</v>
      </c>
      <c t="s" s="3" r="K5">
        <v>551</v>
      </c>
      <c t="s" s="3" r="N5">
        <v>552</v>
      </c>
      <c t="str" s="17" r="O5">
        <f>SUMIFS(F2:F500,I2:I500,W2,I2:I500,W3)</f>
        <v>0</v>
      </c>
      <c t="str" s="17" r="P5">
        <f>SUMIFS(F2:F500,I2:I500,X2,I2:I500,X3)</f>
        <v>0</v>
      </c>
      <c t="str" s="17" r="R5">
        <f>SUMIFS(F2:F500,I2:I500,Y2,I2:I500,Y3)</f>
        <v>22</v>
      </c>
    </row>
    <row r="6">
      <c s="1" r="A6"/>
      <c s="6" r="B6"/>
      <c t="s" s="1" r="C6">
        <v>590</v>
      </c>
      <c t="s" s="1" r="D6">
        <v>592</v>
      </c>
      <c t="s" s="1" r="E6">
        <v>594</v>
      </c>
      <c s="10" r="F6">
        <v>3.0</v>
      </c>
      <c s="6" r="G6"/>
      <c s="10" r="H6">
        <v>3.0</v>
      </c>
      <c s="11" r="I6">
        <v>41887.0</v>
      </c>
      <c t="s" s="1" r="J6">
        <v>596</v>
      </c>
      <c t="s" s="3" r="K6">
        <v>597</v>
      </c>
    </row>
    <row r="7">
      <c s="1" r="A7"/>
      <c s="6" r="B7"/>
      <c t="s" s="1" r="C7">
        <v>602</v>
      </c>
      <c t="s" s="1" r="D7">
        <v>604</v>
      </c>
      <c t="s" s="1" r="E7">
        <v>605</v>
      </c>
      <c s="10" r="F7">
        <v>1.0</v>
      </c>
      <c s="6" r="G7"/>
      <c s="10" r="H7">
        <v>1.0</v>
      </c>
      <c s="11" r="I7">
        <v>41886.0</v>
      </c>
      <c t="s" s="1" r="J7">
        <v>608</v>
      </c>
      <c t="s" s="3" r="K7">
        <v>610</v>
      </c>
      <c t="s" s="3" r="N7">
        <v>612</v>
      </c>
      <c t="str" s="17" r="O7">
        <f>SUMIFS(H2:H500,E2:E500,"Curtis Burtner",I2:I500,W2,I2:I500,W3)</f>
        <v>0</v>
      </c>
      <c t="str" s="17" r="P7">
        <f>SUMIFS(H2:H500,E2:E500,"Curtis Burtner",I2:I500,X2,I2:I500,X3)</f>
        <v>0</v>
      </c>
      <c t="str" s="17" r="R7">
        <f>SUMIFS(H2:H500,E2:E500,"Curtis Burtner",I2:I500,Y2,I2:I500,Y3)</f>
        <v>8.25</v>
      </c>
      <c t="str" s="17" r="S7">
        <f>SUMIFS(H2:H500,E2:E500,"Curtis Burtner")</f>
        <v>49.08</v>
      </c>
    </row>
    <row r="8">
      <c s="1" r="A8"/>
      <c s="6" r="B8"/>
      <c t="s" s="1" r="C8">
        <v>664</v>
      </c>
      <c t="s" s="1" r="D8">
        <v>665</v>
      </c>
      <c t="s" s="1" r="E8">
        <v>667</v>
      </c>
      <c s="10" r="F8">
        <v>2.0</v>
      </c>
      <c s="6" r="G8"/>
      <c s="10" r="H8">
        <v>2.0</v>
      </c>
      <c s="11" r="I8">
        <v>41886.0</v>
      </c>
      <c t="s" s="1" r="J8">
        <v>672</v>
      </c>
      <c t="s" s="3" r="K8">
        <v>673</v>
      </c>
      <c t="s" s="3" r="N8">
        <v>675</v>
      </c>
      <c t="str" s="17" r="O8">
        <f>SUMIFS(H2:H500,E2:E500,"Michael Yeaple",I2:I500,W2,I2:I500,W3)</f>
        <v>0</v>
      </c>
      <c t="str" s="17" r="P8">
        <f>SUMIFS(H2:H500,E2:E500,"Michael Yeaple",I2:I500,X2,I2:I500,X3)</f>
        <v>0</v>
      </c>
      <c t="str" s="17" r="R8">
        <f>SUMIFS(H2:H500,E2:E500,"Michael Yeaple",I2:I500,Y2,I2:I500,Y3)</f>
        <v>9.25</v>
      </c>
      <c t="str" s="17" r="S8">
        <f>SUMIFS(H2:H500,E2:E500,"Michael Yeaple")</f>
        <v>65.08</v>
      </c>
    </row>
    <row r="9">
      <c s="1" r="A9"/>
      <c s="6" r="B9"/>
      <c t="s" s="1" r="C9">
        <v>730</v>
      </c>
      <c t="s" s="1" r="D9">
        <v>732</v>
      </c>
      <c t="s" s="1" r="E9">
        <v>734</v>
      </c>
      <c s="10" r="F9">
        <v>1.5</v>
      </c>
      <c s="6" r="G9"/>
      <c s="10" r="H9">
        <v>1.5</v>
      </c>
      <c s="11" r="I9">
        <v>41886.0</v>
      </c>
      <c t="s" s="1" r="J9">
        <v>738</v>
      </c>
      <c t="s" s="3" r="K9">
        <v>739</v>
      </c>
      <c t="s" s="3" r="N9">
        <v>741</v>
      </c>
      <c t="str" s="17" r="O9">
        <f>SUMIFS(H2:H500,E2:E500,"Jeremy Shulman",I2:I500,W2,I2:I500,W3)</f>
        <v>0</v>
      </c>
      <c t="str" s="17" r="P9">
        <f>SUMIFS(H2:H500,E2:E500,"Jeremy Shulman",I2:I500,X2,I2:I500,X3)</f>
        <v>0</v>
      </c>
      <c t="str" s="17" r="R9">
        <f>SUMIFS(H2:H500,E2:E500,"Jeremy Shulman",I2:I500,Y2,I2:I500,Y3)</f>
        <v>6.25</v>
      </c>
      <c t="str" s="17" r="S9">
        <f>SUMIFS(H2:H500,E2:E500,"Jeremy Shulman")</f>
        <v>44.33</v>
      </c>
    </row>
    <row r="10">
      <c s="1" r="A10"/>
      <c s="6" r="B10"/>
      <c t="s" s="1" r="C10">
        <v>811</v>
      </c>
      <c t="s" s="1" r="D10">
        <v>812</v>
      </c>
      <c t="s" s="1" r="E10">
        <v>813</v>
      </c>
      <c s="10" r="F10">
        <v>1.5</v>
      </c>
      <c s="6" r="G10"/>
      <c s="10" r="H10">
        <v>1.5</v>
      </c>
      <c s="11" r="I10">
        <v>41886.0</v>
      </c>
      <c t="s" s="1" r="J10">
        <v>817</v>
      </c>
      <c t="s" s="3" r="K10">
        <v>819</v>
      </c>
      <c t="s" s="3" r="N10">
        <v>821</v>
      </c>
      <c t="str" s="17" r="O10">
        <f>SUMIFS(H2:H500,E2:E500,"Mustafa Al-Salihi",I2:I500,W2,I2:I500,W3)</f>
        <v>0</v>
      </c>
      <c t="str" s="17" r="P10">
        <f>SUMIFS(H2:H500,E2:E500,"Mustafa Al-Salihi",I2:I500,X2,I2:I500,X3)</f>
        <v>0</v>
      </c>
      <c t="str" s="17" r="R10">
        <f>SUMIFS(H2:H500,E2:E500,"Mustafa Al-Salihi",I2:I500,Y2,I2:I500,Y3)</f>
        <v>2.75</v>
      </c>
      <c t="str" s="17" r="S10">
        <f>SUMIFS(H2:H500,E2:E500,"Mustafa Al-Salihi")</f>
        <v>37.88</v>
      </c>
    </row>
    <row r="11">
      <c s="1" r="A11"/>
      <c s="6" r="B11"/>
      <c t="s" s="1" r="C11">
        <v>877</v>
      </c>
      <c t="s" s="1" r="D11">
        <v>878</v>
      </c>
      <c t="s" s="1" r="E11">
        <v>879</v>
      </c>
      <c s="10" r="F11">
        <v>1.5</v>
      </c>
      <c s="6" r="G11"/>
      <c s="10" r="H11">
        <v>1.5</v>
      </c>
      <c s="11" r="I11">
        <v>41886.0</v>
      </c>
      <c t="s" s="1" r="J11">
        <v>880</v>
      </c>
      <c t="s" s="3" r="K11">
        <v>881</v>
      </c>
    </row>
    <row r="12">
      <c s="1" r="A12"/>
      <c s="6" r="B12"/>
      <c t="s" s="1" r="C12">
        <v>882</v>
      </c>
      <c t="s" s="1" r="D12">
        <v>884</v>
      </c>
      <c t="s" s="1" r="E12">
        <v>886</v>
      </c>
      <c s="10" r="F12">
        <v>1.5</v>
      </c>
      <c s="6" r="G12"/>
      <c s="10" r="H12">
        <v>1.5</v>
      </c>
      <c s="11" r="I12">
        <v>41886.0</v>
      </c>
      <c t="s" s="1" r="J12">
        <v>890</v>
      </c>
      <c t="s" s="3" r="K12">
        <v>891</v>
      </c>
    </row>
    <row r="13">
      <c s="1" r="A13"/>
      <c s="6" r="B13"/>
      <c t="s" s="1" r="C13">
        <v>892</v>
      </c>
      <c t="s" s="1" r="D13">
        <v>894</v>
      </c>
      <c t="s" s="1" r="E13">
        <v>896</v>
      </c>
      <c s="10" r="F13">
        <v>2.0</v>
      </c>
      <c s="6" r="G13"/>
      <c s="10" r="H13">
        <v>2.0</v>
      </c>
      <c s="11" r="I13">
        <v>41885.0</v>
      </c>
      <c t="s" s="1" r="J13">
        <v>900</v>
      </c>
      <c t="s" s="3" r="K13">
        <v>901</v>
      </c>
    </row>
    <row r="14">
      <c s="1" r="A14"/>
      <c s="6" r="B14"/>
      <c t="s" s="1" r="C14">
        <v>902</v>
      </c>
      <c t="s" s="1" r="D14">
        <v>904</v>
      </c>
      <c t="s" s="1" r="E14">
        <v>906</v>
      </c>
      <c s="10" r="F14">
        <v>2.0</v>
      </c>
      <c s="6" r="G14"/>
      <c s="10" r="H14">
        <v>2.0</v>
      </c>
      <c s="11" r="I14">
        <v>41885.0</v>
      </c>
      <c t="s" s="1" r="J14">
        <v>910</v>
      </c>
      <c t="s" s="3" r="K14">
        <v>911</v>
      </c>
    </row>
    <row r="15">
      <c s="1" r="A15"/>
      <c s="6" r="B15"/>
      <c t="s" s="1" r="C15">
        <v>912</v>
      </c>
      <c t="s" s="1" r="D15">
        <v>914</v>
      </c>
      <c t="s" s="1" r="E15">
        <v>916</v>
      </c>
      <c s="10" r="F15">
        <v>2.0</v>
      </c>
      <c s="6" r="G15"/>
      <c s="10" r="H15">
        <v>2.0</v>
      </c>
      <c s="11" r="I15">
        <v>41885.0</v>
      </c>
      <c t="s" s="1" r="J15">
        <v>920</v>
      </c>
      <c t="s" s="3" r="K15">
        <v>921</v>
      </c>
    </row>
    <row r="16">
      <c s="1" r="A16"/>
      <c s="6" r="B16"/>
      <c t="s" s="1" r="C16">
        <v>922</v>
      </c>
      <c t="s" s="1" r="D16">
        <v>923</v>
      </c>
      <c t="s" s="1" r="E16">
        <v>925</v>
      </c>
      <c s="10" r="F16">
        <v>2.0</v>
      </c>
      <c s="6" r="G16"/>
      <c s="10" r="H16">
        <v>2.0</v>
      </c>
      <c s="11" r="I16">
        <v>41885.0</v>
      </c>
      <c t="s" s="1" r="J16">
        <v>929</v>
      </c>
      <c t="s" s="3" r="K16">
        <v>931</v>
      </c>
    </row>
    <row r="17">
      <c s="1" r="A17"/>
      <c s="6" r="B17"/>
      <c t="s" s="1" r="C17">
        <v>932</v>
      </c>
      <c t="s" s="1" r="D17">
        <v>933</v>
      </c>
      <c t="s" s="1" r="E17">
        <v>934</v>
      </c>
      <c s="10" r="F17">
        <v>1.25</v>
      </c>
      <c s="1" r="G17"/>
      <c s="10" r="H17">
        <v>1.25</v>
      </c>
      <c s="11" r="I17">
        <v>41884.0</v>
      </c>
      <c t="s" s="1" r="J17">
        <v>935</v>
      </c>
      <c t="s" s="3" r="K17">
        <v>936</v>
      </c>
    </row>
    <row r="18">
      <c s="1" r="A18"/>
      <c s="6" r="B18"/>
      <c t="s" s="1" r="C18">
        <v>939</v>
      </c>
      <c t="s" s="1" r="D18">
        <v>941</v>
      </c>
      <c t="s" s="1" r="E18">
        <v>943</v>
      </c>
      <c s="10" r="F18">
        <v>1.25</v>
      </c>
      <c s="1" r="G18"/>
      <c s="10" r="H18">
        <v>1.25</v>
      </c>
      <c s="11" r="I18">
        <v>41884.0</v>
      </c>
      <c t="s" s="1" r="J18">
        <v>945</v>
      </c>
      <c t="s" s="3" r="K18">
        <v>946</v>
      </c>
      <c t="s" s="24" r="N18">
        <v>947</v>
      </c>
      <c t="s" s="24" r="P18">
        <v>962</v>
      </c>
      <c t="s" s="24" r="Q18">
        <v>964</v>
      </c>
      <c t="s" s="24" r="R18">
        <v>965</v>
      </c>
      <c t="s" s="24" r="S18">
        <v>966</v>
      </c>
      <c t="s" s="24" r="T18">
        <v>967</v>
      </c>
    </row>
    <row r="19">
      <c s="1" r="A19"/>
      <c s="6" r="B19"/>
      <c t="s" s="1" r="C19">
        <v>969</v>
      </c>
      <c t="s" s="1" r="D19">
        <v>971</v>
      </c>
      <c t="s" s="1" r="E19">
        <v>973</v>
      </c>
      <c s="10" r="F19">
        <v>1.25</v>
      </c>
      <c s="1" r="G19"/>
      <c s="10" r="H19">
        <v>1.25</v>
      </c>
      <c s="11" r="I19">
        <v>41884.0</v>
      </c>
      <c t="s" s="1" r="J19">
        <v>976</v>
      </c>
      <c t="s" s="3" r="K19">
        <v>977</v>
      </c>
      <c t="s" s="3" r="N19">
        <v>979</v>
      </c>
      <c t="str" s="17" r="P19">
        <f>SUMIFS(H2:H500,K2:K500,N19)</f>
        <v>0</v>
      </c>
      <c s="17" r="Q19"/>
    </row>
    <row r="20">
      <c s="1" r="A20"/>
      <c s="6" r="B20"/>
      <c t="s" s="1" r="C20">
        <v>994</v>
      </c>
      <c t="s" s="1" r="D20">
        <v>995</v>
      </c>
      <c t="s" s="1" r="E20">
        <v>997</v>
      </c>
      <c s="10" r="F20">
        <v>1.25</v>
      </c>
      <c s="1" r="G20"/>
      <c s="10" r="H20">
        <v>1.25</v>
      </c>
      <c s="11" r="I20">
        <v>41884.0</v>
      </c>
      <c t="s" s="1" r="J20">
        <v>1002</v>
      </c>
      <c t="s" s="3" r="K20">
        <v>1003</v>
      </c>
      <c t="s" s="3" r="N20">
        <v>1004</v>
      </c>
      <c t="str" s="17" r="P20">
        <f>SUMIFS(H2:H500,K2:K500,N20)</f>
        <v>0</v>
      </c>
    </row>
    <row r="21">
      <c s="1" r="A21"/>
      <c s="6" r="B21"/>
      <c t="s" s="1" r="C21">
        <v>1019</v>
      </c>
      <c t="s" s="1" r="D21">
        <v>1021</v>
      </c>
      <c t="s" s="1" r="E21">
        <v>1022</v>
      </c>
      <c s="10" r="F21">
        <v>2.0</v>
      </c>
      <c s="6" r="G21"/>
      <c s="10" r="H21">
        <v>2.0</v>
      </c>
      <c s="11" r="I21">
        <v>41895.0</v>
      </c>
      <c t="s" s="1" r="J21">
        <v>1026</v>
      </c>
      <c t="s" s="3" r="K21">
        <v>1028</v>
      </c>
      <c t="s" s="3" r="N21">
        <v>1030</v>
      </c>
      <c t="str" s="17" r="P21">
        <f>SUMIFS(H2:H500,K2:K500,N21)</f>
        <v>0</v>
      </c>
    </row>
    <row r="22">
      <c s="1" r="A22"/>
      <c s="6" r="B22"/>
      <c t="s" s="1" r="C22">
        <v>1046</v>
      </c>
      <c t="s" s="1" r="D22">
        <v>1047</v>
      </c>
      <c t="s" s="1" r="E22">
        <v>1048</v>
      </c>
      <c s="10" r="F22">
        <v>1.5</v>
      </c>
      <c s="6" r="G22"/>
      <c s="10" r="H22">
        <v>1.5</v>
      </c>
      <c s="11" r="I22">
        <v>41895.0</v>
      </c>
      <c t="s" s="1" r="J22">
        <v>1053</v>
      </c>
      <c t="s" s="3" r="K22">
        <v>1055</v>
      </c>
      <c t="s" s="3" r="N22">
        <v>1056</v>
      </c>
      <c t="str" s="17" r="P22">
        <f>SUMIFS(H2:H500,K2:K500,N22)</f>
        <v>0</v>
      </c>
    </row>
    <row r="23">
      <c s="1" r="A23"/>
      <c s="6" r="B23"/>
      <c t="s" s="1" r="C23">
        <v>1071</v>
      </c>
      <c t="s" s="1" r="D23">
        <v>1074</v>
      </c>
      <c t="s" s="1" r="E23">
        <v>1077</v>
      </c>
      <c s="10" r="F23">
        <v>0.25</v>
      </c>
      <c s="6" r="G23"/>
      <c s="10" r="H23">
        <v>0.25</v>
      </c>
      <c s="11" r="I23">
        <v>41895.0</v>
      </c>
      <c t="s" s="1" r="J23">
        <v>1082</v>
      </c>
      <c t="s" s="3" r="K23">
        <v>1083</v>
      </c>
      <c t="s" s="3" r="N23">
        <v>1084</v>
      </c>
      <c t="str" s="17" r="P23">
        <f>SUMIFS(H2:H500,K2:K500,N23)</f>
        <v>0</v>
      </c>
    </row>
    <row r="24">
      <c s="1" r="A24"/>
      <c s="6" r="B24"/>
      <c t="s" s="1" r="C24">
        <v>1097</v>
      </c>
      <c t="s" s="1" r="D24">
        <v>1099</v>
      </c>
      <c t="s" s="1" r="E24">
        <v>1101</v>
      </c>
      <c s="10" r="F24">
        <v>1.0</v>
      </c>
      <c s="1" r="G24"/>
      <c s="10" r="H24">
        <v>1.0</v>
      </c>
      <c s="11" r="I24">
        <v>41893.0</v>
      </c>
      <c t="s" s="1" r="J24">
        <v>1103</v>
      </c>
      <c t="s" s="3" r="K24">
        <v>1104</v>
      </c>
      <c t="s" s="3" r="N24">
        <v>1105</v>
      </c>
      <c t="str" s="17" r="P24">
        <f>SUMIFS(H2:H500,K2:K500,N24)</f>
        <v>40</v>
      </c>
      <c t="str" s="17" r="Q24">
        <f>SUMIFS(H2:H500,E2:E500,"Curtis Burtner",K2:K500,N24)</f>
        <v>10</v>
      </c>
      <c t="str" s="17" r="R24">
        <f>SUMIFS(H2:H500,E2:E500,"Jeremy Shulman",K2:K500,N24)</f>
        <v>10</v>
      </c>
      <c t="str" s="17" r="S24">
        <f>SUMIFS(H2:H500,E2:E500,"Michael Yeaple",K2:K500,N24)</f>
        <v>10</v>
      </c>
      <c t="str" s="17" r="T24">
        <f>SUMIFS(H2:H500,E2:E500,"Mustafa Al-Salihi",K2:K500,N24)</f>
        <v>10</v>
      </c>
    </row>
    <row r="25">
      <c s="1" r="A25"/>
      <c s="6" r="B25"/>
      <c t="s" s="1" r="C25">
        <v>1176</v>
      </c>
      <c t="s" s="1" r="D25">
        <v>1178</v>
      </c>
      <c t="s" s="1" r="E25">
        <v>1180</v>
      </c>
      <c s="10" r="F25">
        <v>1.25</v>
      </c>
      <c s="6" r="G25"/>
      <c s="10" r="H25">
        <v>1.25</v>
      </c>
      <c s="11" r="I25">
        <v>41893.0</v>
      </c>
      <c t="s" s="1" r="J25">
        <v>1184</v>
      </c>
      <c t="s" s="3" r="K25">
        <v>1185</v>
      </c>
      <c t="s" s="3" r="N25">
        <v>1186</v>
      </c>
      <c t="str" s="17" r="P25">
        <f>SUMIFS(H2:H500,K2:K500,N25)</f>
        <v>1</v>
      </c>
      <c t="str" s="17" r="Q25">
        <f>SUMIFS(H2:H500,E2:E500,"Curtis Burtner",K2:K500,N25)</f>
        <v>0</v>
      </c>
      <c t="str" s="17" r="R25">
        <f>SUMIFS(H2:H500,K2:K500,N25)</f>
        <v>1</v>
      </c>
      <c t="str" s="17" r="S25">
        <f>SUMIFS(H2:H500,E2:E500,"Jeremy Shulman",K2:K500,N25)</f>
        <v>0</v>
      </c>
      <c t="str" s="17" r="T25">
        <f>SUMIFS(H2:H500,E2:E500,"Mustafa Al-Salihi",K2:K500,N25)</f>
        <v>0</v>
      </c>
    </row>
    <row r="26">
      <c s="1" r="A26"/>
      <c s="6" r="B26"/>
      <c t="s" s="1" r="C26">
        <v>1230</v>
      </c>
      <c t="s" s="1" r="D26">
        <v>1232</v>
      </c>
      <c t="s" s="1" r="E26">
        <v>1234</v>
      </c>
      <c s="10" r="F26">
        <v>1.25</v>
      </c>
      <c s="6" r="G26"/>
      <c s="10" r="H26">
        <v>1.25</v>
      </c>
      <c s="11" r="I26">
        <v>41893.0</v>
      </c>
      <c t="s" s="1" r="J26">
        <v>1236</v>
      </c>
      <c t="s" s="3" r="K26">
        <v>1238</v>
      </c>
      <c t="s" s="3" r="N26">
        <v>1240</v>
      </c>
      <c t="str" s="17" r="P26">
        <f>SUMIFS(H2:H500,K2:K500,N26)</f>
        <v>17.5</v>
      </c>
      <c t="str" s="17" r="Q26">
        <f>SUMIFS(H2:H500,E2:E500,"Curtis Burtner",K2:K500,N26)</f>
        <v>5.25</v>
      </c>
      <c t="str" s="17" r="R26">
        <f>SUMIFS(H2:H500,E2:E500,"Jeremy Shulman",K2:K500,N26)</f>
        <v>5.25</v>
      </c>
      <c t="str" s="17" r="S26">
        <f>SUMIFS(H2:H500,E2:E500,"Michael Yeaple",K2:K500,N26)</f>
        <v>5.25</v>
      </c>
      <c t="str" s="17" r="T26">
        <f>SUMIFS(H2:H500,E2:E500,"Mustafa Al-Salihi",K2:K500,N26)</f>
        <v>1.75</v>
      </c>
    </row>
    <row r="27">
      <c s="1" r="A27"/>
      <c s="6" r="B27"/>
      <c t="s" s="1" r="C27">
        <v>1302</v>
      </c>
      <c t="s" s="1" r="D27">
        <v>1304</v>
      </c>
      <c t="s" s="1" r="E27">
        <v>1306</v>
      </c>
      <c s="10" r="F27">
        <v>1.25</v>
      </c>
      <c s="6" r="G27"/>
      <c s="10" r="H27">
        <v>1.25</v>
      </c>
      <c s="11" r="I27">
        <v>41893.0</v>
      </c>
      <c t="s" s="1" r="J27">
        <v>1309</v>
      </c>
      <c t="s" s="3" r="K27">
        <v>1310</v>
      </c>
      <c t="s" s="3" r="N27">
        <v>1311</v>
      </c>
      <c t="str" s="17" r="P27">
        <f>SUMIFS(H2:H500,K2:K500,N27)</f>
        <v>32.5</v>
      </c>
      <c t="str" s="17" r="Q27">
        <f>SUMIFS(H2:H500,E2:E500,"Curtis Burtner",K2:K500,N27)</f>
        <v>10.25</v>
      </c>
      <c t="str" s="17" r="R27">
        <f>SUMIFS(H2:H500,E2:E500,"Jeremy Shulman",K2:K500,N27)</f>
        <v>7.5</v>
      </c>
      <c t="str" s="17" r="S27">
        <f>SUMIFS(H2:H500,E2:E500,"Michael Yeaple",K2:K500,N27)</f>
        <v>5.75</v>
      </c>
      <c t="str" s="17" r="T27">
        <f>SUMIFS(H2:H500,E2:E500,"Mustafa Al-Salihi",K2:K500,N27)</f>
        <v>9</v>
      </c>
    </row>
    <row r="28">
      <c s="1" r="A28"/>
      <c s="6" r="B28"/>
      <c t="s" s="1" r="C28">
        <v>1335</v>
      </c>
      <c t="s" s="1" r="D28">
        <v>1336</v>
      </c>
      <c t="s" s="1" r="E28">
        <v>1337</v>
      </c>
      <c s="10" r="F28">
        <v>1.25</v>
      </c>
      <c s="6" r="G28"/>
      <c s="10" r="H28">
        <v>1.25</v>
      </c>
      <c s="11" r="I28">
        <v>41893.0</v>
      </c>
      <c t="s" s="1" r="J28">
        <v>1338</v>
      </c>
      <c t="s" s="3" r="K28">
        <v>1339</v>
      </c>
      <c t="s" s="3" r="N28">
        <v>1340</v>
      </c>
      <c t="str" s="17" r="P28">
        <f>SUMIFS(H2:H500,K2:K500,N28)</f>
        <v>18.57</v>
      </c>
      <c t="str" s="17" r="Q28">
        <f>SUMIFS(H2:H500,E2:E500,"Curtis Burtner",K2:K500,N28)</f>
        <v>6.08</v>
      </c>
      <c t="str" s="17" r="R28">
        <f>SUMIFS(H2:H500,E2:E500,"Jeremy Shulman",K2:K500,N28)</f>
        <v>3.58</v>
      </c>
      <c t="str" s="17" r="S28">
        <f>SUMIFS(H2:H500,E2:E500,"Michael Yeaple",K2:K500,N28)</f>
        <v>6.08</v>
      </c>
      <c t="str" s="17" r="T28">
        <f>SUMIFS(H2:H500,E2:E500,"Mustafa Al-Salihi",K2:K500,N28)</f>
        <v>2.83</v>
      </c>
    </row>
    <row r="29">
      <c s="1" r="A29"/>
      <c s="6" r="B29"/>
      <c t="s" s="1" r="C29">
        <v>1356</v>
      </c>
      <c t="s" s="1" r="D29">
        <v>1357</v>
      </c>
      <c t="s" s="1" r="E29">
        <v>1358</v>
      </c>
      <c s="10" r="F29">
        <v>0.5</v>
      </c>
      <c s="6" r="G29"/>
      <c s="10" r="H29">
        <v>0.5</v>
      </c>
      <c s="11" r="I29">
        <v>41892.0</v>
      </c>
      <c t="s" s="1" r="J29">
        <v>1361</v>
      </c>
      <c t="s" s="3" r="K29">
        <v>1362</v>
      </c>
      <c t="s" s="3" r="N29">
        <v>1363</v>
      </c>
      <c t="str" s="17" r="P29">
        <f>SUMIFS(H2:H500,K2:K500,N29)</f>
        <v>16.5</v>
      </c>
      <c t="str" s="29" r="Q29">
        <f>SUMIFS(H2:H500,E2:E500,"Curtis Burtner",K2:K500,N29)</f>
        <v>1</v>
      </c>
      <c t="str" s="29" r="R29">
        <f>SUMIFS(H2:H500,E2:E500,"Jeremy Shulman",K2:K500,N29)</f>
        <v>1</v>
      </c>
      <c t="str" s="29" r="S29">
        <f>SUMIFS(H2:H500,E2:E500,"Michael Yeaple",K2:K500,N29)</f>
        <v>13.5</v>
      </c>
      <c t="str" s="29" r="T29">
        <f>SUMIFS(H2:H500,E2:E500,"Mustafa Al-Salihi",K2:K500,N29)</f>
        <v>1</v>
      </c>
    </row>
    <row r="30">
      <c s="1" r="A30"/>
      <c s="6" r="B30"/>
      <c t="s" s="1" r="C30">
        <v>1399</v>
      </c>
      <c t="s" s="1" r="D30">
        <v>1400</v>
      </c>
      <c t="s" s="1" r="E30">
        <v>1402</v>
      </c>
      <c s="10" r="F30">
        <v>2.0</v>
      </c>
      <c s="1" r="G30"/>
      <c s="10" r="H30">
        <v>2.0</v>
      </c>
      <c s="11" r="I30">
        <v>41892.0</v>
      </c>
      <c t="s" s="1" r="J30">
        <v>1404</v>
      </c>
      <c t="s" s="3" r="K30">
        <v>1405</v>
      </c>
      <c t="s" s="3" r="N30">
        <v>1407</v>
      </c>
      <c t="str" s="17" r="P30">
        <f>SUMIFS(H2:H500,K2:K500,N30)</f>
        <v>9</v>
      </c>
    </row>
    <row r="31">
      <c s="1" r="A31"/>
      <c s="6" r="B31"/>
      <c t="s" s="1" r="C31">
        <v>1424</v>
      </c>
      <c t="s" s="1" r="D31">
        <v>1426</v>
      </c>
      <c t="s" s="1" r="E31">
        <v>1428</v>
      </c>
      <c s="10" r="F31">
        <v>1.5</v>
      </c>
      <c s="1" r="G31"/>
      <c s="10" r="H31">
        <v>1.5</v>
      </c>
      <c s="11" r="I31">
        <v>41890.0</v>
      </c>
      <c t="s" s="1" r="J31">
        <v>1430</v>
      </c>
      <c t="s" s="30" r="K31">
        <v>1432</v>
      </c>
      <c t="s" s="3" r="N31">
        <v>1447</v>
      </c>
      <c t="str" s="17" r="P31">
        <f>SUMIFS(H2:H500,K2:K500,N31)</f>
        <v>0</v>
      </c>
    </row>
    <row r="32">
      <c s="1" r="A32"/>
      <c s="6" r="B32"/>
      <c t="s" s="1" r="C32">
        <v>1459</v>
      </c>
      <c t="s" s="1" r="D32">
        <v>1461</v>
      </c>
      <c t="s" s="1" r="E32">
        <v>1463</v>
      </c>
      <c s="10" r="F32">
        <v>1.5</v>
      </c>
      <c s="1" r="G32"/>
      <c s="10" r="H32">
        <v>1.5</v>
      </c>
      <c s="11" r="I32">
        <v>41890.0</v>
      </c>
      <c t="s" s="1" r="J32">
        <v>1466</v>
      </c>
      <c t="s" s="30" r="K32">
        <v>1467</v>
      </c>
      <c t="s" s="9" r="N32">
        <v>1470</v>
      </c>
      <c t="str" s="17" r="P32">
        <f>SUMIFS(H2:H500,K2:K500,N32)</f>
        <v>11.55</v>
      </c>
      <c t="str" r="Q32">
        <f>SUMIFS(H2:H500,K2:K500,N32)</f>
        <v>11.55</v>
      </c>
      <c t="str" r="R32">
        <f>SUMIFS(H2:H500,K2:K500,N32)</f>
        <v>11.55</v>
      </c>
      <c t="str" r="S32">
        <f>SUMIFS(H2:H500,K2:K500,N32)</f>
        <v>11.55</v>
      </c>
      <c t="str" s="17" r="T32">
        <f>SUMIFS(H2:H500,K2:K500,N32)</f>
        <v>11.55</v>
      </c>
    </row>
    <row r="33">
      <c s="1" r="A33"/>
      <c s="6" r="B33"/>
      <c t="s" s="1" r="C33">
        <v>1523</v>
      </c>
      <c t="s" s="1" r="D33">
        <v>1525</v>
      </c>
      <c t="s" s="1" r="E33">
        <v>1526</v>
      </c>
      <c s="10" r="F33">
        <v>1.5</v>
      </c>
      <c s="1" r="G33"/>
      <c s="10" r="H33">
        <v>1.5</v>
      </c>
      <c s="11" r="I33">
        <v>41890.0</v>
      </c>
      <c t="s" s="1" r="J33">
        <v>1528</v>
      </c>
      <c t="s" s="30" r="K33">
        <v>1530</v>
      </c>
      <c t="s" s="3" r="N33">
        <v>1532</v>
      </c>
      <c t="str" s="17" r="P33">
        <f>SUMIFS(H2:H500,K2:K500,N33)</f>
        <v>49.75</v>
      </c>
      <c t="str" r="Q33">
        <f>SUMIFS(H2:H500,K2:K500,N33)</f>
        <v>49.75</v>
      </c>
      <c t="str" r="R33">
        <f>SUMIFS(H2:H500,K2:K500,N33)</f>
        <v>49.75</v>
      </c>
      <c t="str" r="S33">
        <f>SUMIFS(H2:H500,K2:K500,N33)</f>
        <v>49.75</v>
      </c>
      <c t="str" r="T33">
        <f>SUMIFS(H2:H500,K2:K500,N33)</f>
        <v>49.75</v>
      </c>
    </row>
    <row r="34">
      <c s="1" r="A34"/>
      <c s="6" r="B34"/>
      <c t="s" s="1" r="C34">
        <v>1583</v>
      </c>
      <c t="s" s="1" r="D34">
        <v>1585</v>
      </c>
      <c t="s" s="1" r="E34">
        <v>1587</v>
      </c>
      <c s="10" r="F34">
        <v>1.5</v>
      </c>
      <c s="1" r="G34"/>
      <c s="10" r="H34">
        <v>1.5</v>
      </c>
      <c s="11" r="I34">
        <v>41890.0</v>
      </c>
      <c t="s" s="1" r="J34">
        <v>1590</v>
      </c>
      <c t="s" s="30" r="K34">
        <v>1591</v>
      </c>
      <c t="s" s="3" r="N34">
        <v>1593</v>
      </c>
      <c t="str" s="17" r="P34">
        <f>SUMIFS(H2:H500,K2:K500,N34)</f>
        <v>0</v>
      </c>
    </row>
    <row r="35">
      <c s="1" r="A35"/>
      <c s="6" r="B35"/>
      <c t="s" s="1" r="C35">
        <v>1605</v>
      </c>
      <c t="s" s="1" r="D35">
        <v>1607</v>
      </c>
      <c t="s" s="1" r="E35">
        <v>1609</v>
      </c>
      <c s="10" r="F35">
        <v>3.5</v>
      </c>
      <c s="1" r="G35"/>
      <c s="10" r="H35">
        <v>3.5</v>
      </c>
      <c s="11" r="I35">
        <v>41890.0</v>
      </c>
      <c t="s" s="1" r="J35">
        <v>1611</v>
      </c>
      <c t="s" s="9" r="K35">
        <v>1612</v>
      </c>
    </row>
    <row r="36">
      <c s="1" r="A36"/>
      <c s="6" r="B36"/>
      <c t="s" s="1" r="C36">
        <v>1616</v>
      </c>
      <c t="s" s="1" r="D36">
        <v>1618</v>
      </c>
      <c t="s" s="1" r="E36">
        <v>1620</v>
      </c>
      <c s="10" r="F36">
        <v>1.33</v>
      </c>
      <c s="1" r="G36"/>
      <c s="10" r="H36">
        <v>1.33</v>
      </c>
      <c s="11" r="I36">
        <v>41891.0</v>
      </c>
      <c t="s" s="1" r="J36">
        <v>1621</v>
      </c>
      <c t="s" s="3" r="K36">
        <v>1623</v>
      </c>
      <c t="s" s="3" r="N36">
        <v>1625</v>
      </c>
      <c t="str" s="3" r="P36">
        <f>SUM(P19:P34)</f>
        <v>196.37</v>
      </c>
    </row>
    <row r="37">
      <c s="1" r="A37"/>
      <c s="6" r="B37"/>
      <c t="s" s="1" r="C37">
        <v>1637</v>
      </c>
      <c t="s" s="1" r="D37">
        <v>1639</v>
      </c>
      <c t="s" s="1" r="E37">
        <v>1641</v>
      </c>
      <c s="10" r="F37">
        <v>1.33</v>
      </c>
      <c s="1" r="G37"/>
      <c s="10" r="H37">
        <v>1.33</v>
      </c>
      <c s="11" r="I37">
        <v>41891.0</v>
      </c>
      <c t="s" s="1" r="J37">
        <v>1642</v>
      </c>
      <c t="s" s="3" r="K37">
        <v>1644</v>
      </c>
      <c t="s" s="3" r="N37">
        <v>1646</v>
      </c>
      <c t="str" s="31" r="P37">
        <f>SUM(H2:H500)</f>
        <v>196.37</v>
      </c>
    </row>
    <row r="38">
      <c s="1" r="A38"/>
      <c s="6" r="B38"/>
      <c t="s" s="1" r="C38">
        <v>1665</v>
      </c>
      <c t="s" s="1" r="D38">
        <v>1666</v>
      </c>
      <c t="s" s="1" r="E38">
        <v>1667</v>
      </c>
      <c s="10" r="F38">
        <v>1.33</v>
      </c>
      <c s="1" r="G38"/>
      <c s="10" r="H38">
        <v>1.33</v>
      </c>
      <c s="11" r="I38">
        <v>41891.0</v>
      </c>
      <c t="s" s="1" r="J38">
        <v>1668</v>
      </c>
      <c t="s" s="3" r="K38">
        <v>1669</v>
      </c>
    </row>
    <row r="39">
      <c s="1" r="A39"/>
      <c s="6" r="B39"/>
      <c t="s" s="1" r="C39">
        <v>1670</v>
      </c>
      <c t="s" s="1" r="D39">
        <v>1671</v>
      </c>
      <c t="s" s="1" r="E39">
        <v>1672</v>
      </c>
      <c s="10" r="F39">
        <v>1.33</v>
      </c>
      <c s="1" r="G39"/>
      <c s="10" r="H39">
        <v>1.33</v>
      </c>
      <c s="11" r="I39">
        <v>41891.0</v>
      </c>
      <c t="s" s="1" r="J39">
        <v>1673</v>
      </c>
      <c t="s" s="3" r="K39">
        <v>1674</v>
      </c>
      <c t="s" s="3" r="N39">
        <v>1675</v>
      </c>
      <c t="str" s="3" r="P39">
        <f>SUM(P24,P26,P28,P33)</f>
        <v>125.82</v>
      </c>
    </row>
    <row r="40">
      <c s="1" r="A40"/>
      <c s="6" r="B40"/>
      <c t="s" s="32" r="C40">
        <v>1676</v>
      </c>
      <c t="s" s="1" r="D40">
        <v>1677</v>
      </c>
      <c t="s" s="1" r="E40">
        <v>1678</v>
      </c>
      <c s="10" r="F40">
        <v>2.0</v>
      </c>
      <c s="1" r="G40"/>
      <c s="10" r="H40">
        <v>2.0</v>
      </c>
      <c s="11" r="I40">
        <v>41891.0</v>
      </c>
      <c t="s" s="1" r="J40">
        <v>1679</v>
      </c>
      <c t="s" s="3" r="K40">
        <v>1680</v>
      </c>
    </row>
    <row r="41">
      <c s="1" r="A41"/>
      <c s="6" r="B41"/>
      <c t="s" s="32" r="C41">
        <v>1681</v>
      </c>
      <c t="s" s="1" r="D41">
        <v>1682</v>
      </c>
      <c t="s" s="1" r="E41">
        <v>1683</v>
      </c>
      <c s="10" r="F41">
        <v>2.0</v>
      </c>
      <c s="1" r="G41"/>
      <c s="10" r="H41">
        <v>2.0</v>
      </c>
      <c s="11" r="I41">
        <v>41891.0</v>
      </c>
      <c t="s" s="1" r="J41">
        <v>1684</v>
      </c>
      <c t="s" s="3" r="K41">
        <v>1685</v>
      </c>
    </row>
    <row r="42">
      <c s="1" r="A42"/>
      <c s="6" r="B42"/>
      <c t="s" s="32" r="C42">
        <v>1686</v>
      </c>
      <c t="s" s="1" r="D42">
        <v>1687</v>
      </c>
      <c t="s" s="1" r="E42">
        <v>1688</v>
      </c>
      <c s="10" r="F42">
        <v>2.0</v>
      </c>
      <c s="1" r="G42"/>
      <c s="10" r="H42">
        <v>2.0</v>
      </c>
      <c s="11" r="I42">
        <v>41891.0</v>
      </c>
      <c t="s" s="1" r="J42">
        <v>1689</v>
      </c>
      <c t="s" s="3" r="K42">
        <v>1690</v>
      </c>
    </row>
    <row r="43">
      <c s="1" r="A43"/>
      <c s="6" r="B43"/>
      <c t="s" s="32" r="C43">
        <v>1691</v>
      </c>
      <c t="s" s="1" r="D43">
        <v>1692</v>
      </c>
      <c t="s" s="1" r="E43">
        <v>1693</v>
      </c>
      <c s="10" r="F43">
        <v>2.0</v>
      </c>
      <c s="1" r="G43"/>
      <c s="10" r="H43">
        <v>2.0</v>
      </c>
      <c s="11" r="I43">
        <v>41891.0</v>
      </c>
      <c t="s" s="1" r="J43">
        <v>1694</v>
      </c>
      <c t="s" s="3" r="K43">
        <v>1695</v>
      </c>
    </row>
    <row r="44">
      <c s="1" r="A44"/>
      <c s="6" r="B44"/>
      <c t="s" s="1" r="C44">
        <v>1696</v>
      </c>
      <c t="s" s="1" r="D44">
        <v>1697</v>
      </c>
      <c t="s" s="1" r="E44">
        <v>1698</v>
      </c>
      <c s="10" r="F44">
        <v>1.5</v>
      </c>
      <c s="1" r="G44"/>
      <c s="10" r="H44">
        <v>1.5</v>
      </c>
      <c s="11" r="I44">
        <v>41892.0</v>
      </c>
      <c t="s" s="1" r="J44">
        <v>1699</v>
      </c>
      <c t="s" s="3" r="K44">
        <v>1700</v>
      </c>
    </row>
    <row r="45">
      <c s="1" r="A45"/>
      <c s="6" r="B45"/>
      <c t="s" s="1" r="C45">
        <v>1701</v>
      </c>
      <c t="s" s="1" r="D45">
        <v>1702</v>
      </c>
      <c t="s" s="1" r="E45">
        <v>1703</v>
      </c>
      <c s="10" r="F45">
        <v>1.5</v>
      </c>
      <c s="1" r="G45"/>
      <c s="10" r="H45">
        <v>1.5</v>
      </c>
      <c s="11" r="I45">
        <v>41892.0</v>
      </c>
      <c t="s" s="1" r="J45">
        <v>1704</v>
      </c>
      <c t="s" s="3" r="K45">
        <v>1705</v>
      </c>
    </row>
    <row r="46">
      <c s="1" r="A46"/>
      <c s="6" r="B46"/>
      <c t="s" s="1" r="C46">
        <v>1706</v>
      </c>
      <c t="s" s="1" r="D46">
        <v>1707</v>
      </c>
      <c t="s" s="1" r="E46">
        <v>1708</v>
      </c>
      <c s="10" r="F46">
        <v>1.5</v>
      </c>
      <c s="1" r="G46"/>
      <c s="10" r="H46">
        <v>1.5</v>
      </c>
      <c s="11" r="I46">
        <v>41892.0</v>
      </c>
      <c t="s" s="1" r="J46">
        <v>1709</v>
      </c>
      <c t="s" s="3" r="K46">
        <v>1710</v>
      </c>
    </row>
    <row r="47">
      <c s="1" r="A47"/>
      <c s="6" r="B47"/>
      <c t="s" s="1" r="C47">
        <v>1711</v>
      </c>
      <c t="s" s="1" r="D47">
        <v>1712</v>
      </c>
      <c t="s" s="1" r="E47">
        <v>1713</v>
      </c>
      <c s="10" r="F47">
        <v>1.5</v>
      </c>
      <c s="1" r="G47"/>
      <c s="10" r="H47">
        <v>1.5</v>
      </c>
      <c s="11" r="I47">
        <v>41892.0</v>
      </c>
      <c t="s" s="1" r="J47">
        <v>1714</v>
      </c>
      <c t="s" s="3" r="K47">
        <v>1715</v>
      </c>
    </row>
    <row r="48">
      <c s="1" r="A48"/>
      <c s="6" r="B48"/>
      <c t="s" s="1" r="C48">
        <v>1716</v>
      </c>
      <c t="s" s="1" r="D48">
        <v>1717</v>
      </c>
      <c t="s" s="1" r="E48">
        <v>1718</v>
      </c>
      <c s="10" r="F48">
        <v>0.5</v>
      </c>
      <c s="1" r="G48"/>
      <c s="10" r="H48">
        <v>0.5</v>
      </c>
      <c s="11" r="I48">
        <v>41892.0</v>
      </c>
      <c t="s" s="1" r="J48">
        <v>1719</v>
      </c>
      <c t="s" s="3" r="K48">
        <v>1720</v>
      </c>
    </row>
    <row r="49">
      <c s="1" r="A49"/>
      <c s="6" r="B49"/>
      <c t="s" s="1" r="C49">
        <v>1721</v>
      </c>
      <c t="s" s="1" r="D49">
        <v>1722</v>
      </c>
      <c t="s" s="1" r="E49">
        <v>1723</v>
      </c>
      <c s="10" r="F49">
        <v>0.5</v>
      </c>
      <c s="1" r="G49"/>
      <c s="10" r="H49">
        <v>0.5</v>
      </c>
      <c s="11" r="I49">
        <v>41892.0</v>
      </c>
      <c t="s" s="1" r="J49">
        <v>1724</v>
      </c>
      <c t="s" s="3" r="K49">
        <v>1725</v>
      </c>
    </row>
    <row r="50">
      <c s="1" r="A50"/>
      <c s="6" r="B50"/>
      <c t="s" s="1" r="C50">
        <v>1726</v>
      </c>
      <c t="s" s="1" r="D50">
        <v>1728</v>
      </c>
      <c t="s" s="1" r="E50">
        <v>1729</v>
      </c>
      <c s="10" r="F50">
        <v>0.5</v>
      </c>
      <c s="1" r="G50"/>
      <c s="10" r="H50">
        <v>0.75</v>
      </c>
      <c s="11" r="I50">
        <v>41903.0</v>
      </c>
      <c t="s" s="1" r="J50">
        <v>1733</v>
      </c>
      <c t="s" s="3" r="K50">
        <v>1734</v>
      </c>
    </row>
    <row r="51">
      <c s="1" r="A51"/>
      <c s="6" r="B51"/>
      <c t="s" s="1" r="C51">
        <v>1735</v>
      </c>
      <c t="s" s="1" r="D51">
        <v>1737</v>
      </c>
      <c t="s" s="1" r="E51">
        <v>1739</v>
      </c>
      <c s="10" r="F51">
        <v>0.5</v>
      </c>
      <c s="1" r="G51"/>
      <c s="10" r="H51">
        <v>0.75</v>
      </c>
      <c s="11" r="I51">
        <v>41903.0</v>
      </c>
      <c t="s" s="1" r="J51">
        <v>1741</v>
      </c>
      <c t="s" s="3" r="K51">
        <v>1742</v>
      </c>
    </row>
    <row r="52">
      <c s="1" r="A52"/>
      <c s="6" r="B52"/>
      <c t="s" s="1" r="C52">
        <v>1743</v>
      </c>
      <c t="s" s="1" r="D52">
        <v>1744</v>
      </c>
      <c t="s" s="1" r="E52">
        <v>1745</v>
      </c>
      <c s="10" r="F52">
        <v>0.5</v>
      </c>
      <c s="1" r="G52"/>
      <c s="10" r="H52">
        <v>0.75</v>
      </c>
      <c s="11" r="I52">
        <v>41903.0</v>
      </c>
      <c t="s" s="1" r="J52">
        <v>1746</v>
      </c>
      <c t="s" s="3" r="K52">
        <v>1747</v>
      </c>
    </row>
    <row r="53">
      <c s="1" r="A53"/>
      <c s="6" r="B53"/>
      <c t="s" s="1" r="C53">
        <v>1748</v>
      </c>
      <c t="s" s="1" r="D53">
        <v>1749</v>
      </c>
      <c t="s" s="1" r="E53">
        <v>1750</v>
      </c>
      <c s="10" r="F53">
        <v>0.5</v>
      </c>
      <c s="1" r="G53"/>
      <c s="10" r="H53">
        <v>1.0</v>
      </c>
      <c s="11" r="I53">
        <v>41901.0</v>
      </c>
      <c t="s" s="1" r="J53">
        <v>1751</v>
      </c>
      <c t="s" s="3" r="K53">
        <v>1752</v>
      </c>
    </row>
    <row r="54">
      <c s="1" r="A54"/>
      <c s="6" r="B54"/>
      <c t="s" s="1" r="C54">
        <v>1753</v>
      </c>
      <c t="s" s="1" r="D54">
        <v>1754</v>
      </c>
      <c t="s" s="1" r="E54">
        <v>1755</v>
      </c>
      <c s="1" r="F54"/>
      <c s="1" r="G54"/>
      <c s="10" r="H54">
        <v>0.5</v>
      </c>
      <c s="11" r="I54">
        <v>41900.0</v>
      </c>
      <c t="s" s="1" r="J54">
        <v>1756</v>
      </c>
      <c t="s" s="3" r="K54">
        <v>1757</v>
      </c>
    </row>
    <row r="55">
      <c s="1" r="A55"/>
      <c s="6" r="B55"/>
      <c t="s" s="1" r="C55">
        <v>1758</v>
      </c>
      <c t="s" s="1" r="D55">
        <v>1759</v>
      </c>
      <c t="s" s="1" r="E55">
        <v>1760</v>
      </c>
      <c s="10" r="F55">
        <v>0.5</v>
      </c>
      <c s="1" r="G55"/>
      <c s="10" r="H55">
        <v>0.75</v>
      </c>
      <c s="11" r="I55">
        <v>41900.0</v>
      </c>
      <c t="s" s="1" r="J55">
        <v>1761</v>
      </c>
      <c t="s" s="3" r="K55">
        <v>1762</v>
      </c>
    </row>
    <row r="56">
      <c s="1" r="A56"/>
      <c s="6" r="B56"/>
      <c t="s" s="1" r="C56">
        <v>1763</v>
      </c>
      <c t="s" s="1" r="D56">
        <v>1764</v>
      </c>
      <c t="s" s="1" r="E56">
        <v>1765</v>
      </c>
      <c s="10" r="F56">
        <v>0.5</v>
      </c>
      <c s="1" r="G56"/>
      <c s="10" r="H56">
        <v>1.0</v>
      </c>
      <c s="11" r="I56">
        <v>41899.0</v>
      </c>
      <c t="s" s="1" r="J56">
        <v>1766</v>
      </c>
      <c t="s" s="3" r="K56">
        <v>1767</v>
      </c>
    </row>
    <row r="57">
      <c s="1" r="A57"/>
      <c s="6" r="B57"/>
      <c t="s" s="1" r="C57">
        <v>1768</v>
      </c>
      <c t="s" s="1" r="D57">
        <v>1769</v>
      </c>
      <c t="s" s="1" r="E57">
        <v>1770</v>
      </c>
      <c s="10" r="F57">
        <v>1.0</v>
      </c>
      <c s="1" r="G57"/>
      <c s="10" r="H57">
        <v>1.25</v>
      </c>
      <c s="11" r="I57">
        <v>41899.0</v>
      </c>
      <c t="s" s="1" r="J57">
        <v>1771</v>
      </c>
      <c t="s" s="9" r="K57">
        <v>1772</v>
      </c>
    </row>
    <row r="58">
      <c s="1" r="A58"/>
      <c s="6" r="B58"/>
      <c t="s" s="1" r="C58">
        <v>1773</v>
      </c>
      <c t="s" s="1" r="D58">
        <v>1774</v>
      </c>
      <c t="s" s="1" r="E58">
        <v>1775</v>
      </c>
      <c s="10" r="F58">
        <v>0.5</v>
      </c>
      <c s="1" r="G58"/>
      <c s="10" r="H58">
        <v>0.5</v>
      </c>
      <c s="11" r="I58">
        <v>41899.0</v>
      </c>
      <c t="s" s="1" r="J58">
        <v>1776</v>
      </c>
      <c t="s" s="3" r="K58">
        <v>1777</v>
      </c>
    </row>
    <row r="59">
      <c s="1" r="A59"/>
      <c s="6" r="B59"/>
      <c t="s" s="1" r="C59">
        <v>1778</v>
      </c>
      <c t="s" s="1" r="D59">
        <v>1779</v>
      </c>
      <c t="s" s="1" r="E59">
        <v>1780</v>
      </c>
      <c s="10" r="F59">
        <v>1.0</v>
      </c>
      <c s="1" r="G59"/>
      <c s="10" r="H59">
        <v>1.0</v>
      </c>
      <c s="11" r="I59">
        <v>41899.0</v>
      </c>
      <c t="s" s="1" r="J59">
        <v>1781</v>
      </c>
      <c t="s" s="3" r="K59">
        <v>1782</v>
      </c>
    </row>
    <row r="60">
      <c s="1" r="A60"/>
      <c s="6" r="B60"/>
      <c t="s" s="1" r="C60">
        <v>1783</v>
      </c>
      <c t="s" s="1" r="D60">
        <v>1784</v>
      </c>
      <c t="s" s="1" r="E60">
        <v>1785</v>
      </c>
      <c s="10" r="F60">
        <v>1.0</v>
      </c>
      <c s="1" r="G60"/>
      <c s="10" r="H60">
        <v>1.0</v>
      </c>
      <c s="11" r="I60">
        <v>41899.0</v>
      </c>
      <c t="s" s="1" r="J60">
        <v>1786</v>
      </c>
      <c t="s" s="3" r="K60">
        <v>1787</v>
      </c>
    </row>
    <row r="61">
      <c s="1" r="A61"/>
      <c s="6" r="B61"/>
      <c t="s" s="1" r="C61">
        <v>1788</v>
      </c>
      <c t="s" s="1" r="D61">
        <v>1789</v>
      </c>
      <c t="s" s="1" r="E61">
        <v>1790</v>
      </c>
      <c s="10" r="F61">
        <v>2.0</v>
      </c>
      <c s="1" r="G61"/>
      <c s="10" r="H61">
        <v>3.0</v>
      </c>
      <c s="11" r="I61">
        <v>41899.0</v>
      </c>
      <c t="s" s="1" r="J61">
        <v>1791</v>
      </c>
      <c t="s" s="9" r="K61">
        <v>1792</v>
      </c>
    </row>
    <row r="62">
      <c s="1" r="A62"/>
      <c s="6" r="B62"/>
      <c t="s" s="1" r="C62">
        <v>1793</v>
      </c>
      <c t="s" s="1" r="D62">
        <v>1794</v>
      </c>
      <c t="s" s="1" r="E62">
        <v>1795</v>
      </c>
      <c s="1" r="F62"/>
      <c s="1" r="G62"/>
      <c s="10" r="H62">
        <v>1.0</v>
      </c>
      <c s="11" r="I62">
        <v>41899.0</v>
      </c>
      <c t="s" s="1" r="J62">
        <v>1796</v>
      </c>
      <c t="s" s="3" r="K62">
        <v>1797</v>
      </c>
    </row>
    <row r="63">
      <c s="1" r="A63"/>
      <c s="6" r="B63"/>
      <c t="s" s="1" r="C63">
        <v>1798</v>
      </c>
      <c t="s" s="1" r="D63">
        <v>1799</v>
      </c>
      <c t="s" s="1" r="E63">
        <v>1800</v>
      </c>
      <c s="10" r="F63">
        <v>1.25</v>
      </c>
      <c s="1" r="G63"/>
      <c s="10" r="H63">
        <v>1.25</v>
      </c>
      <c s="11" r="I63">
        <v>41898.0</v>
      </c>
      <c t="s" s="1" r="J63">
        <v>1801</v>
      </c>
      <c t="s" s="3" r="K63">
        <v>1802</v>
      </c>
    </row>
    <row r="64">
      <c s="1" r="A64"/>
      <c s="6" r="B64"/>
      <c t="s" s="1" r="C64">
        <v>1803</v>
      </c>
      <c t="s" s="1" r="D64">
        <v>1804</v>
      </c>
      <c t="s" s="1" r="E64">
        <v>1805</v>
      </c>
      <c s="10" r="F64">
        <v>1.25</v>
      </c>
      <c s="1" r="G64"/>
      <c s="10" r="H64">
        <v>1.25</v>
      </c>
      <c s="11" r="I64">
        <v>41898.0</v>
      </c>
      <c t="s" s="1" r="J64">
        <v>1806</v>
      </c>
      <c t="s" s="3" r="K64">
        <v>1807</v>
      </c>
    </row>
    <row r="65">
      <c s="1" r="A65"/>
      <c s="6" r="B65"/>
      <c t="s" s="1" r="C65">
        <v>1808</v>
      </c>
      <c t="s" s="1" r="D65">
        <v>1809</v>
      </c>
      <c t="s" s="1" r="E65">
        <v>1810</v>
      </c>
      <c s="10" r="F65">
        <v>1.25</v>
      </c>
      <c s="1" r="G65"/>
      <c s="10" r="H65">
        <v>1.25</v>
      </c>
      <c s="11" r="I65">
        <v>41898.0</v>
      </c>
      <c t="s" s="1" r="J65">
        <v>1811</v>
      </c>
      <c t="s" s="3" r="K65">
        <v>1812</v>
      </c>
    </row>
    <row r="66">
      <c s="1" r="A66"/>
      <c s="6" r="B66"/>
      <c t="s" s="1" r="C66">
        <v>1813</v>
      </c>
      <c t="s" s="1" r="D66">
        <v>1814</v>
      </c>
      <c t="s" s="1" r="E66">
        <v>1815</v>
      </c>
      <c s="10" r="F66">
        <v>1.25</v>
      </c>
      <c s="1" r="G66"/>
      <c s="10" r="H66">
        <v>1.25</v>
      </c>
      <c s="11" r="I66">
        <v>41898.0</v>
      </c>
      <c t="s" s="1" r="J66">
        <v>1816</v>
      </c>
      <c t="s" s="3" r="K66">
        <v>1817</v>
      </c>
    </row>
    <row r="67">
      <c s="1" r="A67"/>
      <c s="6" r="B67"/>
      <c t="s" s="1" r="C67">
        <v>1818</v>
      </c>
      <c t="s" s="1" r="D67">
        <v>1819</v>
      </c>
      <c t="s" s="1" r="E67">
        <v>1820</v>
      </c>
      <c s="10" r="F67">
        <v>1.25</v>
      </c>
      <c s="1" r="G67"/>
      <c s="10" r="H67">
        <v>1.25</v>
      </c>
      <c s="11" r="I67">
        <v>41897.0</v>
      </c>
      <c t="s" s="1" r="J67">
        <v>1821</v>
      </c>
      <c t="s" s="9" r="K67">
        <v>1822</v>
      </c>
    </row>
    <row r="68">
      <c s="1" r="A68"/>
      <c s="6" r="B68"/>
      <c t="s" s="1" r="C68">
        <v>1823</v>
      </c>
      <c t="s" s="1" r="D68">
        <v>1824</v>
      </c>
      <c t="s" s="1" r="E68">
        <v>1825</v>
      </c>
      <c s="10" r="F68">
        <v>1.25</v>
      </c>
      <c s="1" r="G68"/>
      <c s="10" r="H68">
        <v>1.25</v>
      </c>
      <c s="11" r="I68">
        <v>41897.0</v>
      </c>
      <c t="s" s="1" r="J68">
        <v>1826</v>
      </c>
      <c t="s" s="9" r="K68">
        <v>1827</v>
      </c>
    </row>
    <row r="69">
      <c s="1" r="A69"/>
      <c s="6" r="B69"/>
      <c t="s" s="1" r="C69">
        <v>1828</v>
      </c>
      <c t="s" s="1" r="D69">
        <v>1829</v>
      </c>
      <c t="s" s="1" r="E69">
        <v>1830</v>
      </c>
      <c s="10" r="F69">
        <v>1.3</v>
      </c>
      <c s="1" r="G69"/>
      <c s="10" r="H69">
        <v>1.3</v>
      </c>
      <c s="11" r="I69">
        <v>41897.0</v>
      </c>
      <c t="s" s="1" r="J69">
        <v>1831</v>
      </c>
      <c t="s" s="9" r="K69">
        <v>1832</v>
      </c>
    </row>
    <row r="70">
      <c s="1" r="A70"/>
      <c s="6" r="B70"/>
      <c t="s" s="1" r="C70">
        <v>1833</v>
      </c>
      <c t="s" s="1" r="D70">
        <v>1834</v>
      </c>
      <c t="s" s="1" r="E70">
        <v>1835</v>
      </c>
      <c s="10" r="F70">
        <v>3.0</v>
      </c>
      <c s="1" r="G70"/>
      <c s="10" r="H70">
        <v>5.0</v>
      </c>
      <c s="11" r="I70">
        <v>41909.0</v>
      </c>
      <c t="s" s="1" r="J70">
        <v>1836</v>
      </c>
      <c t="s" s="3" r="K70">
        <v>1837</v>
      </c>
    </row>
    <row r="71">
      <c s="1" r="A71"/>
      <c s="6" r="B71"/>
      <c t="s" s="1" r="C71">
        <v>1838</v>
      </c>
      <c t="s" s="1" r="D71">
        <v>1839</v>
      </c>
      <c t="s" s="1" r="E71">
        <v>1840</v>
      </c>
      <c s="10" r="F71">
        <v>1.25</v>
      </c>
      <c s="1" r="G71"/>
      <c s="10" r="H71">
        <v>1.75</v>
      </c>
      <c s="11" r="I71">
        <v>41907.0</v>
      </c>
      <c t="s" s="1" r="J71">
        <v>1841</v>
      </c>
      <c t="s" s="3" r="K71">
        <v>1842</v>
      </c>
    </row>
    <row r="72">
      <c s="1" r="A72"/>
      <c s="6" r="B72"/>
      <c t="s" s="1" r="C72">
        <v>1843</v>
      </c>
      <c t="s" s="1" r="D72">
        <v>1844</v>
      </c>
      <c t="s" s="1" r="E72">
        <v>1845</v>
      </c>
      <c s="10" r="F72">
        <v>1.25</v>
      </c>
      <c s="1" r="G72"/>
      <c s="10" r="H72">
        <v>1.75</v>
      </c>
      <c s="11" r="I72">
        <v>41907.0</v>
      </c>
      <c t="s" s="1" r="J72">
        <v>1846</v>
      </c>
      <c t="s" s="3" r="K72">
        <v>1847</v>
      </c>
    </row>
    <row r="73">
      <c s="1" r="A73"/>
      <c s="6" r="B73"/>
      <c t="s" s="1" r="C73">
        <v>1848</v>
      </c>
      <c t="s" s="1" r="D73">
        <v>1849</v>
      </c>
      <c t="s" s="1" r="E73">
        <v>1850</v>
      </c>
      <c s="10" r="F73">
        <v>1.25</v>
      </c>
      <c s="1" r="G73"/>
      <c s="10" r="H73">
        <v>1.75</v>
      </c>
      <c s="11" r="I73">
        <v>41907.0</v>
      </c>
      <c t="s" s="1" r="J73">
        <v>1851</v>
      </c>
      <c t="s" s="3" r="K73">
        <v>1852</v>
      </c>
    </row>
    <row r="74">
      <c s="1" r="A74"/>
      <c s="6" r="B74"/>
      <c t="s" s="1" r="C74">
        <v>1853</v>
      </c>
      <c t="s" s="1" r="D74">
        <v>1854</v>
      </c>
      <c t="s" s="1" r="E74">
        <v>1855</v>
      </c>
      <c s="10" r="F74">
        <v>1.0</v>
      </c>
      <c s="1" r="G74"/>
      <c s="10" r="H74">
        <v>1.0</v>
      </c>
      <c s="11" r="I74">
        <v>41907.0</v>
      </c>
      <c t="s" s="1" r="J74">
        <v>1856</v>
      </c>
      <c t="s" s="3" r="K74">
        <v>1857</v>
      </c>
    </row>
    <row r="75">
      <c s="1" r="A75"/>
      <c s="6" r="B75"/>
      <c t="s" s="1" r="C75">
        <v>1858</v>
      </c>
      <c t="s" s="1" r="D75">
        <v>1859</v>
      </c>
      <c t="s" s="34" r="E75">
        <v>1860</v>
      </c>
      <c s="10" r="F75">
        <v>1.0</v>
      </c>
      <c s="1" r="G75"/>
      <c s="10" r="H75">
        <v>1.0</v>
      </c>
      <c s="11" r="I75">
        <v>41907.0</v>
      </c>
      <c t="s" s="1" r="J75">
        <v>1861</v>
      </c>
      <c t="s" s="3" r="K75">
        <v>1862</v>
      </c>
    </row>
    <row r="76">
      <c s="1" r="A76"/>
      <c s="6" r="B76"/>
      <c t="s" s="1" r="C76">
        <v>1863</v>
      </c>
      <c t="s" s="1" r="D76">
        <v>1864</v>
      </c>
      <c t="s" s="1" r="E76">
        <v>1865</v>
      </c>
      <c s="10" r="F76">
        <v>1.0</v>
      </c>
      <c s="1" r="G76"/>
      <c s="10" r="H76">
        <v>1.0</v>
      </c>
      <c s="11" r="I76">
        <v>41907.0</v>
      </c>
      <c t="s" s="1" r="J76">
        <v>1866</v>
      </c>
      <c t="s" s="3" r="K76">
        <v>1867</v>
      </c>
    </row>
    <row r="77">
      <c s="1" r="A77"/>
      <c s="6" r="B77"/>
      <c t="s" s="1" r="C77">
        <v>1868</v>
      </c>
      <c t="s" s="1" r="D77">
        <v>1869</v>
      </c>
      <c t="s" s="1" r="E77">
        <v>1870</v>
      </c>
      <c s="10" r="F77">
        <v>1.0</v>
      </c>
      <c s="1" r="G77"/>
      <c s="10" r="H77">
        <v>1.0</v>
      </c>
      <c s="11" r="I77">
        <v>41906.0</v>
      </c>
      <c t="s" s="1" r="J77">
        <v>1871</v>
      </c>
      <c t="s" s="3" r="K77">
        <v>1872</v>
      </c>
    </row>
    <row r="78">
      <c s="1" r="A78"/>
      <c s="6" r="B78"/>
      <c t="s" s="1" r="C78">
        <v>1873</v>
      </c>
      <c t="s" s="1" r="D78">
        <v>1874</v>
      </c>
      <c t="s" s="1" r="E78">
        <v>1875</v>
      </c>
      <c s="10" r="F78">
        <v>1.0</v>
      </c>
      <c s="1" r="G78"/>
      <c s="10" r="H78">
        <v>1.0</v>
      </c>
      <c s="11" r="I78">
        <v>41906.0</v>
      </c>
      <c t="s" s="1" r="J78">
        <v>1876</v>
      </c>
      <c t="s" s="3" r="K78">
        <v>1877</v>
      </c>
    </row>
    <row r="79">
      <c s="1" r="A79"/>
      <c s="6" r="B79"/>
      <c t="s" s="1" r="C79">
        <v>1878</v>
      </c>
      <c t="s" s="1" r="D79">
        <v>1879</v>
      </c>
      <c t="s" s="1" r="E79">
        <v>1880</v>
      </c>
      <c s="10" r="F79">
        <v>1.0</v>
      </c>
      <c s="1" r="G79"/>
      <c s="10" r="H79">
        <v>1.0</v>
      </c>
      <c s="11" r="I79">
        <v>41906.0</v>
      </c>
      <c t="s" s="1" r="J79">
        <v>1881</v>
      </c>
      <c t="s" s="3" r="K79">
        <v>1882</v>
      </c>
    </row>
    <row r="80">
      <c s="1" r="A80"/>
      <c s="6" r="B80"/>
      <c t="s" s="1" r="C80">
        <v>1883</v>
      </c>
      <c t="s" s="1" r="D80">
        <v>1884</v>
      </c>
      <c t="s" s="1" r="E80">
        <v>1885</v>
      </c>
      <c s="10" r="F80">
        <v>1.0</v>
      </c>
      <c s="1" r="G80"/>
      <c s="10" r="H80">
        <v>1.0</v>
      </c>
      <c s="11" r="I80">
        <v>41905.0</v>
      </c>
      <c t="s" s="1" r="J80">
        <v>1886</v>
      </c>
      <c t="s" s="3" r="K80">
        <v>1887</v>
      </c>
    </row>
    <row r="81">
      <c s="1" r="A81"/>
      <c s="6" r="B81"/>
      <c t="s" s="1" r="C81">
        <v>1888</v>
      </c>
      <c t="s" s="1" r="D81">
        <v>1889</v>
      </c>
      <c t="s" s="1" r="E81">
        <v>1890</v>
      </c>
      <c s="10" r="F81">
        <v>1.0</v>
      </c>
      <c s="1" r="G81"/>
      <c s="10" r="H81">
        <v>1.0</v>
      </c>
      <c s="11" r="I81">
        <v>41905.0</v>
      </c>
      <c t="s" s="1" r="J81">
        <v>1891</v>
      </c>
      <c t="s" s="3" r="K81">
        <v>1892</v>
      </c>
    </row>
    <row r="82">
      <c s="1" r="A82"/>
      <c s="6" r="B82"/>
      <c t="s" s="1" r="C82">
        <v>1893</v>
      </c>
      <c t="s" s="1" r="D82">
        <v>1894</v>
      </c>
      <c t="s" s="1" r="E82">
        <v>1895</v>
      </c>
      <c s="10" r="F82">
        <v>1.0</v>
      </c>
      <c s="1" r="G82"/>
      <c s="10" r="H82">
        <v>1.0</v>
      </c>
      <c s="11" r="I82">
        <v>41905.0</v>
      </c>
      <c t="s" s="1" r="J82">
        <v>1896</v>
      </c>
      <c t="s" s="3" r="K82">
        <v>1897</v>
      </c>
    </row>
    <row r="83">
      <c s="1" r="A83"/>
      <c s="6" r="B83"/>
      <c t="s" s="1" r="C83">
        <v>1898</v>
      </c>
      <c t="s" s="1" r="D83">
        <v>1899</v>
      </c>
      <c t="s" s="1" r="E83">
        <v>1900</v>
      </c>
      <c s="10" r="F83">
        <v>1.0</v>
      </c>
      <c s="1" r="G83"/>
      <c s="10" r="H83">
        <v>1.0</v>
      </c>
      <c s="11" r="I83">
        <v>41905.0</v>
      </c>
      <c t="s" s="1" r="J83">
        <v>1901</v>
      </c>
      <c t="s" s="3" r="K83">
        <v>1902</v>
      </c>
    </row>
    <row r="84">
      <c s="1" r="A84"/>
      <c s="6" r="B84"/>
      <c t="s" s="1" r="C84">
        <v>1903</v>
      </c>
      <c t="s" s="1" r="D84">
        <v>1904</v>
      </c>
      <c t="s" s="1" r="E84">
        <v>1905</v>
      </c>
      <c s="10" r="F84">
        <v>1.0</v>
      </c>
      <c s="1" r="G84"/>
      <c s="10" r="H84">
        <v>1.0</v>
      </c>
      <c s="11" r="I84">
        <v>41904.0</v>
      </c>
      <c t="s" s="1" r="J84">
        <v>1906</v>
      </c>
      <c t="s" s="3" r="K84">
        <v>1907</v>
      </c>
    </row>
    <row r="85">
      <c s="1" r="A85"/>
      <c s="6" r="B85"/>
      <c t="s" s="1" r="C85">
        <v>1908</v>
      </c>
      <c t="s" s="1" r="D85">
        <v>1909</v>
      </c>
      <c t="s" s="1" r="E85">
        <v>1910</v>
      </c>
      <c s="10" r="F85">
        <v>1.0</v>
      </c>
      <c s="1" r="G85"/>
      <c s="10" r="H85">
        <v>1.0</v>
      </c>
      <c s="11" r="I85">
        <v>41904.0</v>
      </c>
      <c t="s" s="1" r="J85">
        <v>1911</v>
      </c>
      <c t="s" s="3" r="K85">
        <v>1912</v>
      </c>
    </row>
    <row r="86">
      <c s="1" r="A86"/>
      <c s="6" r="B86"/>
      <c t="s" s="1" r="C86">
        <v>1913</v>
      </c>
      <c t="s" s="1" r="D86">
        <v>1914</v>
      </c>
      <c t="s" s="1" r="E86">
        <v>1915</v>
      </c>
      <c s="10" r="F86">
        <v>2.0</v>
      </c>
      <c s="1" r="G86"/>
      <c s="10" r="H86">
        <v>2.0</v>
      </c>
      <c s="11" r="I86">
        <v>41915.0</v>
      </c>
      <c t="s" s="1" r="J86">
        <v>1916</v>
      </c>
      <c t="s" s="3" r="K86">
        <v>1917</v>
      </c>
    </row>
    <row r="87">
      <c s="1" r="A87"/>
      <c s="6" r="B87"/>
      <c t="s" s="1" r="C87">
        <v>1918</v>
      </c>
      <c t="s" s="1" r="D87">
        <v>1919</v>
      </c>
      <c t="s" s="1" r="E87">
        <v>1920</v>
      </c>
      <c s="10" r="F87">
        <v>2.0</v>
      </c>
      <c s="1" r="G87"/>
      <c s="10" r="H87">
        <v>2.0</v>
      </c>
      <c s="11" r="I87">
        <v>41915.0</v>
      </c>
      <c t="s" s="1" r="J87">
        <v>1921</v>
      </c>
      <c t="s" s="3" r="K87">
        <v>1922</v>
      </c>
    </row>
    <row r="88">
      <c s="1" r="A88"/>
      <c s="6" r="B88"/>
      <c t="s" s="1" r="C88">
        <v>1923</v>
      </c>
      <c t="s" s="1" r="D88">
        <v>1924</v>
      </c>
      <c t="s" s="1" r="E88">
        <v>1925</v>
      </c>
      <c s="10" r="F88">
        <v>2.0</v>
      </c>
      <c s="1" r="G88"/>
      <c s="10" r="H88">
        <v>2.0</v>
      </c>
      <c s="11" r="I88">
        <v>41915.0</v>
      </c>
      <c t="s" s="1" r="J88">
        <v>1926</v>
      </c>
      <c t="s" s="3" r="K88">
        <v>1927</v>
      </c>
    </row>
    <row r="89">
      <c s="1" r="A89"/>
      <c s="6" r="B89"/>
      <c t="s" s="1" r="C89">
        <v>1928</v>
      </c>
      <c t="s" s="1" r="D89">
        <v>1929</v>
      </c>
      <c t="s" s="1" r="E89">
        <v>1930</v>
      </c>
      <c s="10" r="F89">
        <v>2.0</v>
      </c>
      <c s="1" r="G89"/>
      <c s="10" r="H89">
        <v>2.0</v>
      </c>
      <c s="11" r="I89">
        <v>41915.0</v>
      </c>
      <c t="s" s="1" r="J89">
        <v>1931</v>
      </c>
      <c t="s" s="3" r="K89">
        <v>1932</v>
      </c>
    </row>
    <row r="90">
      <c s="1" r="A90"/>
      <c s="6" r="B90"/>
      <c t="s" s="1" r="C90">
        <v>1933</v>
      </c>
      <c t="s" s="1" r="D90">
        <v>1934</v>
      </c>
      <c t="s" s="1" r="E90">
        <v>1935</v>
      </c>
      <c s="10" r="F90">
        <v>3.0</v>
      </c>
      <c s="1" r="G90"/>
      <c s="10" r="H90">
        <v>3.0</v>
      </c>
      <c s="11" r="I90">
        <v>41914.0</v>
      </c>
      <c t="s" s="1" r="J90">
        <v>1936</v>
      </c>
      <c t="s" s="3" r="K90">
        <v>1937</v>
      </c>
    </row>
    <row r="91">
      <c s="1" r="A91"/>
      <c s="6" r="B91"/>
      <c t="s" s="1" r="C91">
        <v>1938</v>
      </c>
      <c t="s" s="1" r="D91">
        <v>1939</v>
      </c>
      <c t="s" s="1" r="E91">
        <v>1940</v>
      </c>
      <c s="10" r="F91">
        <v>3.0</v>
      </c>
      <c s="1" r="G91"/>
      <c s="10" r="H91">
        <v>3.0</v>
      </c>
      <c s="11" r="I91">
        <v>41914.0</v>
      </c>
      <c t="s" s="1" r="J91">
        <v>1941</v>
      </c>
      <c t="s" s="3" r="K91">
        <v>1942</v>
      </c>
    </row>
    <row r="92">
      <c s="1" r="A92"/>
      <c s="6" r="B92"/>
      <c t="s" s="1" r="C92">
        <v>1943</v>
      </c>
      <c t="s" s="1" r="D92">
        <v>1944</v>
      </c>
      <c t="s" s="1" r="E92">
        <v>1945</v>
      </c>
      <c s="10" r="F92">
        <v>3.0</v>
      </c>
      <c s="1" r="G92"/>
      <c s="10" r="H92">
        <v>3.0</v>
      </c>
      <c s="11" r="I92">
        <v>41914.0</v>
      </c>
      <c t="s" s="1" r="J92">
        <v>1946</v>
      </c>
      <c t="s" s="3" r="K92">
        <v>1947</v>
      </c>
    </row>
    <row r="93">
      <c s="1" r="A93"/>
      <c s="6" r="B93"/>
      <c t="s" s="1" r="C93">
        <v>1948</v>
      </c>
      <c t="s" s="1" r="D93">
        <v>1949</v>
      </c>
      <c t="s" s="1" r="E93">
        <v>1950</v>
      </c>
      <c s="10" r="F93">
        <v>3.0</v>
      </c>
      <c s="1" r="G93"/>
      <c s="10" r="H93">
        <v>3.0</v>
      </c>
      <c s="11" r="I93">
        <v>41914.0</v>
      </c>
      <c t="s" s="1" r="J93">
        <v>1952</v>
      </c>
      <c t="s" s="3" r="K93">
        <v>1953</v>
      </c>
    </row>
    <row r="94">
      <c s="1" r="A94"/>
      <c s="6" r="B94"/>
      <c t="s" s="1" r="C94">
        <v>1957</v>
      </c>
      <c t="s" s="1" r="D94">
        <v>1958</v>
      </c>
      <c t="s" s="1" r="E94">
        <v>1959</v>
      </c>
      <c s="10" r="F94">
        <v>1.0</v>
      </c>
      <c s="1" r="G94"/>
      <c s="10" r="H94">
        <v>3.0</v>
      </c>
      <c s="11" r="I94">
        <v>41912.0</v>
      </c>
      <c t="s" s="1" r="J94">
        <v>1961</v>
      </c>
      <c t="s" s="30" r="K94">
        <v>1963</v>
      </c>
    </row>
    <row r="95">
      <c s="1" r="A95"/>
      <c s="6" r="B95"/>
      <c t="s" s="1" r="C95">
        <v>1987</v>
      </c>
      <c t="s" s="1" r="D95">
        <v>1988</v>
      </c>
      <c t="s" s="1" r="E95">
        <v>1989</v>
      </c>
      <c s="10" r="F95">
        <v>1.25</v>
      </c>
      <c s="1" r="G95"/>
      <c s="10" r="H95">
        <v>1.25</v>
      </c>
      <c s="11" r="I95">
        <v>41912.0</v>
      </c>
      <c t="s" s="1" r="J95">
        <v>1992</v>
      </c>
      <c t="s" s="30" r="K95">
        <v>1993</v>
      </c>
    </row>
    <row r="96">
      <c s="1" r="A96"/>
      <c s="6" r="B96"/>
      <c t="s" s="1" r="C96">
        <v>1997</v>
      </c>
      <c t="s" s="1" r="D96">
        <v>1999</v>
      </c>
      <c t="s" s="1" r="E96">
        <v>2000</v>
      </c>
      <c s="10" r="F96">
        <v>1.25</v>
      </c>
      <c s="1" r="G96"/>
      <c s="10" r="H96">
        <v>1.25</v>
      </c>
      <c s="11" r="I96">
        <v>41912.0</v>
      </c>
      <c t="s" s="1" r="J96">
        <v>2002</v>
      </c>
      <c t="s" s="30" r="K96">
        <v>2004</v>
      </c>
    </row>
    <row r="97">
      <c s="1" r="A97"/>
      <c s="6" r="B97"/>
      <c t="s" s="1" r="C97">
        <v>2007</v>
      </c>
      <c t="s" s="1" r="D97">
        <v>2008</v>
      </c>
      <c t="s" s="1" r="E97">
        <v>2009</v>
      </c>
      <c s="10" r="F97">
        <v>1.25</v>
      </c>
      <c s="1" r="G97"/>
      <c s="10" r="H97">
        <v>1.25</v>
      </c>
      <c s="11" r="I97">
        <v>41912.0</v>
      </c>
      <c t="s" s="1" r="J97">
        <v>2010</v>
      </c>
      <c t="s" s="30" r="K97">
        <v>2011</v>
      </c>
    </row>
    <row r="98">
      <c s="1" r="A98"/>
      <c s="6" r="B98"/>
      <c t="s" s="1" r="C98">
        <v>2012</v>
      </c>
      <c t="s" s="1" r="D98">
        <v>2013</v>
      </c>
      <c t="s" s="1" r="E98">
        <v>2014</v>
      </c>
      <c s="10" r="F98">
        <v>1.25</v>
      </c>
      <c s="1" r="G98"/>
      <c s="10" r="H98">
        <v>1.25</v>
      </c>
      <c s="11" r="I98">
        <v>41912.0</v>
      </c>
      <c t="s" s="1" r="J98">
        <v>2015</v>
      </c>
      <c t="s" s="30" r="K98">
        <v>2016</v>
      </c>
    </row>
    <row r="99">
      <c s="1" r="A99"/>
      <c s="6" r="B99"/>
      <c t="s" s="1" r="C99">
        <v>2017</v>
      </c>
      <c t="s" s="1" r="D99">
        <v>2018</v>
      </c>
      <c t="s" s="1" r="E99">
        <v>2019</v>
      </c>
      <c s="10" r="F99">
        <v>2.0</v>
      </c>
      <c s="1" r="G99"/>
      <c s="10" r="H99">
        <v>2.0</v>
      </c>
      <c s="11" r="I99">
        <v>41922.0</v>
      </c>
      <c t="s" s="1" r="J99">
        <v>2020</v>
      </c>
      <c t="s" s="3" r="K99">
        <v>2021</v>
      </c>
    </row>
    <row r="100">
      <c s="1" r="A100"/>
      <c s="6" r="B100"/>
      <c t="s" s="1" r="C100">
        <v>2022</v>
      </c>
      <c t="s" s="1" r="D100">
        <v>2023</v>
      </c>
      <c t="s" s="1" r="E100">
        <v>2024</v>
      </c>
      <c s="10" r="F100">
        <v>2.0</v>
      </c>
      <c s="1" r="G100"/>
      <c s="10" r="H100">
        <v>2.0</v>
      </c>
      <c s="11" r="I100">
        <v>41922.0</v>
      </c>
      <c t="s" s="1" r="J100">
        <v>2026</v>
      </c>
      <c t="s" s="3" r="K100">
        <v>2027</v>
      </c>
    </row>
    <row r="101">
      <c s="1" r="A101"/>
      <c s="6" r="B101"/>
      <c t="s" s="1" r="C101">
        <v>2028</v>
      </c>
      <c t="s" s="1" r="D101">
        <v>2029</v>
      </c>
      <c t="s" s="1" r="E101">
        <v>2030</v>
      </c>
      <c s="10" r="F101">
        <v>2.0</v>
      </c>
      <c s="1" r="G101"/>
      <c s="10" r="H101">
        <v>2.0</v>
      </c>
      <c s="11" r="I101">
        <v>41922.0</v>
      </c>
      <c t="s" s="1" r="J101">
        <v>2031</v>
      </c>
      <c t="s" s="3" r="K101">
        <v>2032</v>
      </c>
    </row>
    <row r="102">
      <c s="1" r="A102"/>
      <c s="6" r="B102"/>
      <c t="s" s="1" r="C102">
        <v>2033</v>
      </c>
      <c t="s" s="1" r="D102">
        <v>2034</v>
      </c>
      <c t="s" s="1" r="E102">
        <v>2035</v>
      </c>
      <c s="10" r="F102">
        <v>2.0</v>
      </c>
      <c s="1" r="G102"/>
      <c s="10" r="H102">
        <v>2.0</v>
      </c>
      <c s="11" r="I102">
        <v>41922.0</v>
      </c>
      <c t="s" s="1" r="J102">
        <v>2036</v>
      </c>
      <c t="s" s="3" r="K102">
        <v>2037</v>
      </c>
    </row>
    <row r="103">
      <c s="1" r="A103"/>
      <c s="6" r="B103"/>
      <c t="s" s="1" r="C103">
        <v>2038</v>
      </c>
      <c t="s" s="1" r="D103">
        <v>2039</v>
      </c>
      <c t="s" s="1" r="E103">
        <v>2040</v>
      </c>
      <c s="10" r="F103">
        <v>2.0</v>
      </c>
      <c s="1" r="G103"/>
      <c s="10" r="H103">
        <v>2.25</v>
      </c>
      <c s="11" r="I103">
        <v>41921.0</v>
      </c>
      <c t="s" s="1" r="J103">
        <v>2041</v>
      </c>
      <c t="s" s="3" r="K103">
        <v>2042</v>
      </c>
    </row>
    <row r="104">
      <c s="1" r="A104"/>
      <c s="6" r="B104"/>
      <c t="s" s="1" r="C104">
        <v>2045</v>
      </c>
      <c t="s" s="1" r="D104">
        <v>2046</v>
      </c>
      <c t="s" s="1" r="E104">
        <v>2048</v>
      </c>
      <c s="10" r="F104">
        <v>2.0</v>
      </c>
      <c s="1" r="G104"/>
      <c s="10" r="H104">
        <v>2.25</v>
      </c>
      <c s="11" r="I104">
        <v>41921.0</v>
      </c>
      <c t="s" s="1" r="J104">
        <v>2049</v>
      </c>
      <c t="s" s="3" r="K104">
        <v>2050</v>
      </c>
    </row>
    <row r="105">
      <c s="1" r="A105"/>
      <c s="6" r="B105"/>
      <c t="s" s="1" r="C105">
        <v>2051</v>
      </c>
      <c t="s" s="1" r="D105">
        <v>2052</v>
      </c>
      <c t="s" s="1" r="E105">
        <v>2053</v>
      </c>
      <c s="10" r="F105">
        <v>2.0</v>
      </c>
      <c s="1" r="G105"/>
      <c s="10" r="H105">
        <v>2.25</v>
      </c>
      <c s="11" r="I105">
        <v>41921.0</v>
      </c>
      <c t="s" s="1" r="J105">
        <v>2054</v>
      </c>
      <c t="s" s="3" r="K105">
        <v>2055</v>
      </c>
    </row>
    <row r="106">
      <c s="1" r="A106"/>
      <c s="6" r="B106"/>
      <c t="s" s="1" r="C106">
        <v>2056</v>
      </c>
      <c t="s" s="1" r="D106">
        <v>2057</v>
      </c>
      <c t="s" s="1" r="E106">
        <v>2058</v>
      </c>
      <c s="10" r="F106">
        <v>2.0</v>
      </c>
      <c s="1" r="G106"/>
      <c s="10" r="H106">
        <v>2.25</v>
      </c>
      <c s="11" r="I106">
        <v>41921.0</v>
      </c>
      <c t="s" s="1" r="J106">
        <v>2059</v>
      </c>
      <c t="s" s="3" r="K106">
        <v>2060</v>
      </c>
    </row>
    <row r="107">
      <c s="1" r="A107"/>
      <c s="6" r="B107"/>
      <c t="s" s="1" r="C107">
        <v>2061</v>
      </c>
      <c t="s" s="1" r="D107">
        <v>2062</v>
      </c>
      <c t="s" s="1" r="E107">
        <v>2063</v>
      </c>
      <c s="10" r="F107">
        <v>2.0</v>
      </c>
      <c s="1" r="G107"/>
      <c s="10" r="H107">
        <v>2.0</v>
      </c>
      <c s="11" r="I107">
        <v>41919.0</v>
      </c>
      <c t="s" s="1" r="J107">
        <v>2065</v>
      </c>
      <c t="s" s="3" r="K107">
        <v>2067</v>
      </c>
    </row>
    <row r="108">
      <c s="1" r="A108"/>
      <c s="6" r="B108"/>
      <c t="s" s="1" r="C108">
        <v>2070</v>
      </c>
      <c t="s" s="1" r="D108">
        <v>2071</v>
      </c>
      <c t="s" s="1" r="E108">
        <v>2072</v>
      </c>
      <c s="10" r="F108">
        <v>2.0</v>
      </c>
      <c s="1" r="G108"/>
      <c s="10" r="H108">
        <v>2.0</v>
      </c>
      <c s="11" r="I108">
        <v>41919.0</v>
      </c>
      <c t="s" s="1" r="J108">
        <v>2075</v>
      </c>
      <c t="s" s="3" r="K108">
        <v>2076</v>
      </c>
    </row>
    <row r="109">
      <c s="1" r="A109"/>
      <c s="6" r="B109"/>
      <c t="s" s="1" r="C109">
        <v>2078</v>
      </c>
      <c t="s" s="1" r="D109">
        <v>2079</v>
      </c>
      <c t="s" s="1" r="E109">
        <v>2080</v>
      </c>
      <c s="10" r="F109">
        <v>2.0</v>
      </c>
      <c s="1" r="G109"/>
      <c s="10" r="H109">
        <v>2.0</v>
      </c>
      <c s="11" r="I109">
        <v>41919.0</v>
      </c>
      <c t="s" s="1" r="J109">
        <v>2081</v>
      </c>
      <c t="s" s="3" r="K109">
        <v>2082</v>
      </c>
    </row>
    <row r="110">
      <c s="1" r="A110"/>
      <c s="6" r="B110"/>
      <c t="s" s="1" r="C110">
        <v>2083</v>
      </c>
      <c t="s" s="1" r="D110">
        <v>2084</v>
      </c>
      <c t="s" s="1" r="E110">
        <v>2085</v>
      </c>
      <c s="10" r="F110">
        <v>2.0</v>
      </c>
      <c s="1" r="G110"/>
      <c s="10" r="H110">
        <v>2.0</v>
      </c>
      <c s="11" r="I110">
        <v>41919.0</v>
      </c>
      <c t="s" s="1" r="J110">
        <v>2086</v>
      </c>
      <c t="s" s="3" r="K110">
        <v>2087</v>
      </c>
    </row>
    <row r="111">
      <c s="1" r="A111"/>
      <c s="6" r="B111"/>
      <c t="s" s="1" r="C111">
        <v>2088</v>
      </c>
      <c t="s" s="1" r="D111">
        <v>2089</v>
      </c>
      <c t="s" s="1" r="E111">
        <v>2090</v>
      </c>
      <c s="10" r="F111">
        <v>1.25</v>
      </c>
      <c s="1" r="G111"/>
      <c s="10" r="H111">
        <v>1.75</v>
      </c>
      <c s="11" r="I111">
        <v>41928.0</v>
      </c>
      <c t="s" s="1" r="J111">
        <v>2091</v>
      </c>
      <c t="s" s="3" r="K111">
        <v>2092</v>
      </c>
    </row>
    <row r="112">
      <c s="1" r="A112"/>
      <c s="6" r="B112"/>
      <c t="s" s="1" r="C112">
        <v>2093</v>
      </c>
      <c t="s" s="1" r="D112">
        <v>2094</v>
      </c>
      <c t="s" s="1" r="E112">
        <v>2095</v>
      </c>
      <c s="10" r="F112">
        <v>1.25</v>
      </c>
      <c s="1" r="G112"/>
      <c s="10" r="H112">
        <v>1.75</v>
      </c>
      <c s="11" r="I112">
        <v>41928.0</v>
      </c>
      <c t="s" s="1" r="J112">
        <v>2096</v>
      </c>
      <c t="s" s="3" r="K112">
        <v>2097</v>
      </c>
    </row>
    <row r="113">
      <c s="1" r="A113"/>
      <c s="6" r="B113"/>
      <c t="s" s="1" r="C113">
        <v>2098</v>
      </c>
      <c t="s" s="1" r="D113">
        <v>2099</v>
      </c>
      <c t="s" s="1" r="E113">
        <v>2100</v>
      </c>
      <c s="10" r="F113">
        <v>1.25</v>
      </c>
      <c s="1" r="G113"/>
      <c s="10" r="H113">
        <v>1.75</v>
      </c>
      <c s="11" r="I113">
        <v>41928.0</v>
      </c>
      <c t="s" s="1" r="J113">
        <v>2101</v>
      </c>
      <c t="s" s="3" r="K113">
        <v>2102</v>
      </c>
    </row>
    <row r="114">
      <c s="1" r="A114"/>
      <c s="6" r="B114"/>
      <c t="s" s="1" r="C114">
        <v>2103</v>
      </c>
      <c t="s" s="1" r="D114">
        <v>2104</v>
      </c>
      <c t="s" s="1" r="E114">
        <v>2105</v>
      </c>
      <c s="10" r="F114">
        <v>1.25</v>
      </c>
      <c s="1" r="G114"/>
      <c s="10" r="H114">
        <v>1.75</v>
      </c>
      <c s="11" r="I114">
        <v>41928.0</v>
      </c>
      <c t="s" s="1" r="J114">
        <v>2106</v>
      </c>
      <c t="s" s="3" r="K114">
        <v>2107</v>
      </c>
    </row>
    <row r="115">
      <c s="1" r="A115"/>
      <c s="6" r="B115"/>
      <c t="s" s="1" r="C115">
        <v>2108</v>
      </c>
      <c t="s" s="1" r="D115">
        <v>2109</v>
      </c>
      <c t="s" s="1" r="E115">
        <v>2110</v>
      </c>
      <c s="10" r="F115">
        <v>2.0</v>
      </c>
      <c s="1" r="G115"/>
      <c s="10" r="H115">
        <v>3.5</v>
      </c>
      <c s="11" r="I115">
        <v>41927.0</v>
      </c>
      <c t="s" s="1" r="J115">
        <v>2111</v>
      </c>
      <c t="s" s="3" r="K115">
        <v>2112</v>
      </c>
    </row>
    <row r="116">
      <c s="1" r="A116"/>
      <c s="6" r="B116"/>
      <c t="s" s="1" r="C116">
        <v>2113</v>
      </c>
      <c t="s" s="1" r="D116">
        <v>2114</v>
      </c>
      <c t="s" s="1" r="E116">
        <v>2115</v>
      </c>
      <c s="10" r="F116">
        <v>2.0</v>
      </c>
      <c s="1" r="G116"/>
      <c s="10" r="H116">
        <v>3.5</v>
      </c>
      <c s="11" r="I116">
        <v>41927.0</v>
      </c>
      <c t="s" s="1" r="J116">
        <v>2116</v>
      </c>
      <c t="s" s="3" r="K116">
        <v>2117</v>
      </c>
    </row>
    <row r="117">
      <c s="1" r="A117"/>
      <c s="6" r="B117"/>
      <c t="s" s="1" r="C117">
        <v>2118</v>
      </c>
      <c t="s" s="1" r="D117">
        <v>2119</v>
      </c>
      <c t="s" s="1" r="E117">
        <v>2120</v>
      </c>
      <c s="10" r="F117">
        <v>2.0</v>
      </c>
      <c s="1" r="G117"/>
      <c s="10" r="H117">
        <v>3.5</v>
      </c>
      <c s="11" r="I117">
        <v>41927.0</v>
      </c>
      <c t="s" s="1" r="J117">
        <v>2121</v>
      </c>
      <c t="s" s="3" r="K117">
        <v>2122</v>
      </c>
    </row>
    <row r="118">
      <c s="1" r="A118"/>
      <c s="6" r="B118"/>
      <c t="s" s="1" r="C118">
        <v>2123</v>
      </c>
      <c t="s" s="1" r="D118">
        <v>2124</v>
      </c>
      <c t="s" s="1" r="E118">
        <v>2125</v>
      </c>
      <c s="10" r="F118">
        <v>0.5</v>
      </c>
      <c s="1" r="G118"/>
      <c s="10" r="H118">
        <v>0.5</v>
      </c>
      <c s="11" r="I118">
        <v>41925.0</v>
      </c>
      <c t="s" s="1" r="J118">
        <v>2126</v>
      </c>
      <c t="s" s="30" r="K118">
        <v>2127</v>
      </c>
    </row>
    <row r="119">
      <c s="1" r="A119"/>
      <c s="6" r="B119"/>
      <c t="s" s="1" r="C119">
        <v>2128</v>
      </c>
      <c t="s" s="1" r="D119">
        <v>2129</v>
      </c>
      <c t="s" s="1" r="E119">
        <v>2130</v>
      </c>
      <c s="10" r="F119">
        <v>1.0</v>
      </c>
      <c s="1" r="G119"/>
      <c s="10" r="H119">
        <v>1.0</v>
      </c>
      <c s="11" r="I119">
        <v>41933.0</v>
      </c>
      <c t="s" s="34" r="J119">
        <v>2131</v>
      </c>
      <c t="s" s="3" r="K119">
        <v>2132</v>
      </c>
    </row>
    <row r="120">
      <c s="1" r="A120"/>
      <c s="6" r="B120"/>
      <c t="s" s="1" r="C120">
        <v>2133</v>
      </c>
      <c t="s" s="1" r="D120">
        <v>2134</v>
      </c>
      <c t="s" s="1" r="E120">
        <v>2135</v>
      </c>
      <c s="10" r="F120">
        <v>1.0</v>
      </c>
      <c s="1" r="G120"/>
      <c s="10" r="H120">
        <v>1.0</v>
      </c>
      <c s="11" r="I120">
        <v>41933.0</v>
      </c>
      <c t="s" s="34" r="J120">
        <v>2136</v>
      </c>
      <c t="s" s="3" r="K120">
        <v>2137</v>
      </c>
    </row>
    <row r="121">
      <c s="1" r="A121"/>
      <c s="6" r="B121"/>
      <c t="s" s="1" r="C121">
        <v>2138</v>
      </c>
      <c t="s" s="1" r="D121">
        <v>2139</v>
      </c>
      <c t="s" s="1" r="E121">
        <v>2140</v>
      </c>
      <c s="10" r="F121">
        <v>1.0</v>
      </c>
      <c s="1" r="G121"/>
      <c s="10" r="H121">
        <v>1.0</v>
      </c>
      <c s="11" r="I121">
        <v>41933.0</v>
      </c>
      <c t="s" s="34" r="J121">
        <v>2141</v>
      </c>
      <c t="s" s="3" r="K121">
        <v>2142</v>
      </c>
    </row>
    <row r="122">
      <c s="1" r="A122"/>
      <c s="6" r="B122"/>
      <c t="s" s="1" r="C122">
        <v>2143</v>
      </c>
      <c t="s" s="1" r="D122">
        <v>2144</v>
      </c>
      <c t="s" s="1" r="E122">
        <v>2145</v>
      </c>
      <c s="10" r="F122">
        <v>1.0</v>
      </c>
      <c s="1" r="G122"/>
      <c s="10" r="H122">
        <v>1.0</v>
      </c>
      <c s="11" r="I122">
        <v>41933.0</v>
      </c>
      <c t="s" s="34" r="J122">
        <v>2146</v>
      </c>
      <c t="s" s="3" r="K122">
        <v>2147</v>
      </c>
    </row>
    <row r="123">
      <c s="1" r="A123"/>
      <c s="6" r="B123"/>
      <c t="s" s="1" r="C123">
        <v>2148</v>
      </c>
      <c t="s" s="1" r="D123">
        <v>2149</v>
      </c>
      <c t="s" s="1" r="E123">
        <v>2150</v>
      </c>
      <c s="10" r="F123">
        <v>2.0</v>
      </c>
      <c s="1" r="G123"/>
      <c s="10" r="H123">
        <v>2.0</v>
      </c>
      <c s="11" r="I123">
        <v>41932.0</v>
      </c>
      <c t="s" s="1" r="J123">
        <v>2151</v>
      </c>
      <c t="s" s="3" r="K123">
        <v>2152</v>
      </c>
    </row>
    <row r="124">
      <c s="1" r="A124"/>
      <c s="6" r="B124"/>
      <c t="s" s="1" r="C124">
        <v>2153</v>
      </c>
      <c t="s" s="1" r="D124">
        <v>2154</v>
      </c>
      <c t="s" s="1" r="E124">
        <v>2155</v>
      </c>
      <c s="10" r="F124">
        <v>2.0</v>
      </c>
      <c s="1" r="G124"/>
      <c s="10" r="H124">
        <v>2.0</v>
      </c>
      <c s="11" r="I124">
        <v>41932.0</v>
      </c>
      <c t="s" s="1" r="J124">
        <v>2156</v>
      </c>
      <c t="s" s="3" r="K124">
        <v>2157</v>
      </c>
    </row>
    <row r="125">
      <c s="1" r="A125"/>
      <c s="6" r="B125"/>
      <c t="s" s="1" r="C125">
        <v>2161</v>
      </c>
      <c t="s" s="1" r="D125">
        <v>2162</v>
      </c>
      <c t="s" s="1" r="E125">
        <v>2164</v>
      </c>
      <c s="10" r="F125">
        <v>3.0</v>
      </c>
      <c s="1" r="G125"/>
      <c s="10" r="H125">
        <v>1.0</v>
      </c>
      <c s="11" r="I125">
        <v>41940.0</v>
      </c>
      <c t="s" s="1" r="J125">
        <v>2165</v>
      </c>
      <c t="s" s="3" r="K125">
        <v>2166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3" customWidth="1" max="3" width="45.57"/>
    <col min="6" customWidth="1" max="6" width="16.57"/>
    <col min="7" customWidth="1" max="7" width="19.0"/>
    <col min="8" customWidth="1" max="8" width="19.29"/>
    <col min="9" customWidth="1" max="9" width="18.14"/>
    <col min="10" customWidth="1" max="10" width="20.29"/>
    <col min="11" customWidth="1" max="11" width="39.86"/>
    <col min="12" customWidth="1" max="12" width="19.0"/>
    <col min="13" customWidth="1" max="13" width="11.57"/>
    <col min="14" customWidth="1" max="14" width="17.0"/>
    <col min="15" customWidth="1" max="15" width="24.14"/>
    <col min="16" customWidth="1" max="16" width="18.71"/>
    <col min="18" customWidth="1" max="18" width="16.71"/>
    <col min="20" customWidth="1" max="20" width="15.71"/>
  </cols>
  <sheetData>
    <row r="1">
      <c t="s" s="3" r="A1">
        <v>1</v>
      </c>
      <c t="s" s="3" r="B1">
        <v>26</v>
      </c>
      <c t="s" s="3" r="C1">
        <v>27</v>
      </c>
      <c t="s" s="3" r="D1">
        <v>28</v>
      </c>
      <c t="s" s="3" r="E1">
        <v>29</v>
      </c>
      <c t="s" s="3" r="F1">
        <v>30</v>
      </c>
      <c t="s" s="3" r="G1">
        <v>31</v>
      </c>
      <c t="s" s="3" r="H1">
        <v>32</v>
      </c>
      <c t="s" s="3" r="I1">
        <v>33</v>
      </c>
      <c t="s" s="3" r="J1">
        <v>34</v>
      </c>
      <c t="s" s="3" r="K1">
        <v>35</v>
      </c>
      <c t="s" s="4" r="O1">
        <v>37</v>
      </c>
      <c t="s" s="4" r="P1">
        <v>42</v>
      </c>
      <c t="s" s="4" r="Q1">
        <v>43</v>
      </c>
      <c t="s" s="4" r="R1">
        <v>44</v>
      </c>
      <c t="s" s="4" r="S1">
        <v>45</v>
      </c>
      <c t="s" s="4" r="T1">
        <v>46</v>
      </c>
      <c t="s" s="4" r="U1">
        <v>47</v>
      </c>
      <c t="s" s="4" r="V1">
        <v>48</v>
      </c>
      <c t="s" s="2" r="Y1">
        <v>49</v>
      </c>
      <c t="s" s="2" r="Z1">
        <v>50</v>
      </c>
      <c t="s" s="5" r="AA1">
        <v>51</v>
      </c>
      <c t="s" s="2" r="AB1">
        <v>54</v>
      </c>
      <c t="s" s="2" r="AC1">
        <v>55</v>
      </c>
      <c t="s" s="2" r="AD1">
        <v>56</v>
      </c>
      <c t="s" s="2" r="AE1">
        <v>57</v>
      </c>
    </row>
    <row r="2">
      <c s="3" r="A2">
        <v>262.0</v>
      </c>
      <c t="s" s="3" r="B2">
        <v>58</v>
      </c>
      <c t="s" s="3" r="C2">
        <v>61</v>
      </c>
      <c t="s" s="3" r="D2">
        <v>63</v>
      </c>
      <c t="s" s="3" r="E2">
        <v>64</v>
      </c>
      <c s="3" r="F2">
        <v>1.0</v>
      </c>
      <c s="3" r="G2">
        <v>0.0</v>
      </c>
      <c s="3" r="H2">
        <v>3.0</v>
      </c>
      <c s="7" r="I2">
        <v>41989.76515046296</v>
      </c>
      <c t="s" s="3" r="J2">
        <v>99</v>
      </c>
      <c t="s" s="3" r="K2">
        <v>100</v>
      </c>
      <c t="s" s="3" r="N2">
        <v>101</v>
      </c>
      <c t="str" s="12" r="O2">
        <f>SUMIFS(CompletedWork,ClosedDate,Y2,ClosedDate,Y3,IterationPath,"Simpply")</f>
        <v>34.68330</v>
      </c>
      <c t="str" s="14" r="P2">
        <f>SUMIFS(CompletedWork,ClosedDate,Z2,ClosedDate,Z3,IterationPath,"Simpply")</f>
        <v>27.88000</v>
      </c>
      <c t="str" s="14" r="Q2">
        <f>SUMIFS(CompletedWork,ClosedDate,AA2,ClosedDate,AA3,IterationPath,"Simpply")</f>
        <v>26.25000</v>
      </c>
      <c t="str" s="18" r="R2">
        <f>SUMIFS(H2:H500,I2:I500,AB2,I2:I500,AB3,J2:J500,"Simpply")</f>
        <v>48.5</v>
      </c>
      <c t="str" s="18" r="S2">
        <f>SUMIFS(CompletedWork,ClosedDate,AC2,ClosedDate,AC3,IterationPath,"Simpply")</f>
        <v>137.3133</v>
      </c>
      <c t="str" s="18" r="T2">
        <f>SUMIFS(CompletedWork,ClosedDate,AD2,ClosedDate,AD3,IterationPath,"Simpply")</f>
        <v>85.8003</v>
      </c>
      <c t="str" s="18" r="U2">
        <f>SUMIFS(CompletedWork,ClosedDate,AE3,IterationPath,"Simpply")</f>
        <v>169.87</v>
      </c>
      <c t="str" s="21" r="V2">
        <f>SUMIFS(CompletedWork,J2:J500,"Simpply")</f>
        <v>420.6506</v>
      </c>
      <c t="s" s="5" r="X2">
        <v>503</v>
      </c>
      <c t="s" s="3" r="Y2">
        <v>507</v>
      </c>
      <c t="s" s="3" r="Z2">
        <v>509</v>
      </c>
      <c t="s" s="19" r="AA2">
        <v>511</v>
      </c>
      <c t="s" s="20" r="AB2">
        <v>512</v>
      </c>
      <c t="s" s="3" r="AC2">
        <v>513</v>
      </c>
      <c t="s" s="20" r="AD2">
        <v>515</v>
      </c>
    </row>
    <row r="3">
      <c s="3" r="A3">
        <v>297.0</v>
      </c>
      <c t="s" s="3" r="B3">
        <v>520</v>
      </c>
      <c t="s" s="3" r="C3">
        <v>521</v>
      </c>
      <c t="s" s="3" r="D3">
        <v>522</v>
      </c>
      <c t="s" s="3" r="E3">
        <v>523</v>
      </c>
      <c s="3" r="F3">
        <v>2.0</v>
      </c>
      <c s="3" r="G3">
        <v>0.0</v>
      </c>
      <c s="3" r="H3">
        <v>2.0</v>
      </c>
      <c s="7" r="I3">
        <v>41989.76503472222</v>
      </c>
      <c t="s" s="3" r="J3">
        <v>529</v>
      </c>
      <c t="s" s="3" r="K3">
        <v>530</v>
      </c>
      <c t="s" s="3" r="N3">
        <v>531</v>
      </c>
      <c t="str" s="12" r="O3">
        <f>SUMIFS(CompletedWork,ClosedDate,Y2,ClosedDate,Y3,IterationPath,"Simpply\Iteration 2")</f>
        <v>64.00933</v>
      </c>
      <c t="str" s="12" r="P3">
        <f>SUMIFS(CompletedWork,ClosedDate,Z2,ClosedDate,Z3,IterationPath,"Simpply\Iteration 2")</f>
        <v>10.25000</v>
      </c>
      <c t="str" s="12" r="Q3">
        <f>SUMIFS(CompletedWork,ClosedDate,AA2,ClosedDate,AA3,IterationPath,"Simpply\Iteration 2")</f>
        <v>24.91100</v>
      </c>
      <c t="str" s="12" r="R3">
        <f>SUMIFS(H2:H500,I2:I500,AB2,I2:I500,AB3,J2:J500,"Simpply\Iteration 2")</f>
        <v>0.00000</v>
      </c>
      <c t="str" s="22" r="S3">
        <f>SUMIFS(CompletedWork,ClosedDate,AC2,ClosedDate,AC3,IterationPath,"Simpply\Iteration 2")</f>
        <v>99.17033333</v>
      </c>
      <c t="str" s="22" r="T3">
        <f>SUMIFS(H2:H500,I2:I500,AD2,I2:I500,AD3,J2:J500,"Simpply\Iteration 1")</f>
        <v>32.5</v>
      </c>
      <c s="23" r="U3"/>
      <c t="str" s="23" r="V3">
        <f>SUMIFS(CompletedWork,IterationPath,"Simpply\Iteration 2")</f>
        <v>100.1703333</v>
      </c>
      <c t="s" s="2" r="X3">
        <v>781</v>
      </c>
      <c t="s" s="3" r="Y3">
        <v>783</v>
      </c>
      <c t="s" s="3" r="Z3">
        <v>785</v>
      </c>
      <c t="s" s="20" r="AA3">
        <v>786</v>
      </c>
      <c t="s" s="20" r="AB3">
        <v>788</v>
      </c>
      <c t="s" s="3" r="AC3">
        <v>790</v>
      </c>
      <c t="s" s="20" r="AD3">
        <v>792</v>
      </c>
      <c t="s" s="3" r="AE3">
        <v>793</v>
      </c>
    </row>
    <row r="4">
      <c s="3" r="A4">
        <v>292.0</v>
      </c>
      <c t="s" s="3" r="B4">
        <v>794</v>
      </c>
      <c t="s" s="3" r="C4">
        <v>796</v>
      </c>
      <c t="s" s="3" r="D4">
        <v>798</v>
      </c>
      <c t="s" s="3" r="E4">
        <v>800</v>
      </c>
      <c s="3" r="F4">
        <v>2.0</v>
      </c>
      <c s="3" r="G4">
        <v>0.0</v>
      </c>
      <c s="3" r="H4">
        <v>3.0</v>
      </c>
      <c s="7" r="I4">
        <v>41988.878483796296</v>
      </c>
      <c t="s" s="3" r="J4">
        <v>803</v>
      </c>
      <c t="s" s="3" r="K4">
        <v>805</v>
      </c>
      <c t="s" s="3" r="N4">
        <v>807</v>
      </c>
      <c t="str" s="22" r="O4">
        <f>SUMIFS(CompletedWork,ClosedDate,Y2,ClosedDate,Y3)</f>
        <v>99.94263333</v>
      </c>
      <c t="str" s="22" r="P4">
        <f>SUMIFS(CompletedWork,ClosedDate,Z2,ClosedDate,Z3)</f>
        <v>38.13</v>
      </c>
      <c t="str" s="22" r="Q4">
        <f>SUMIFS(CompletedWork,ClosedDate,AA2,ClosedDate,AA3)</f>
        <v>51.161</v>
      </c>
      <c t="str" s="22" r="R4">
        <f>SUMIFS(H2:H500,I2:I500,AB2,I2:I500,AB3)</f>
        <v>48.5</v>
      </c>
      <c t="str" s="22" r="S4">
        <f>SUMIFS(CompletedWork,ClosedDate,AC2,ClosedDate,AC3)</f>
        <v>237.7336333</v>
      </c>
      <c t="str" s="25" r="T4">
        <f>SUMIFS(H2:H500,I2:I500,AD2,I2:I500,AD3)</f>
        <v>121.3003</v>
      </c>
      <c t="str" s="22" r="U4">
        <f>SUMIFS(CompletedWork,ClosedDate,AE3)</f>
        <v>169.87</v>
      </c>
      <c t="str" s="26" r="V4">
        <f>SUM(CompletedWork)</f>
        <v>556.5709333</v>
      </c>
    </row>
    <row r="5">
      <c s="3" r="A5">
        <v>295.0</v>
      </c>
      <c t="s" s="3" r="B5">
        <v>1062</v>
      </c>
      <c t="s" s="3" r="C5">
        <v>1064</v>
      </c>
      <c t="s" s="3" r="D5">
        <v>1066</v>
      </c>
      <c t="s" s="3" r="E5">
        <v>1068</v>
      </c>
      <c s="3" r="F5">
        <v>2.0</v>
      </c>
      <c s="3" r="G5">
        <v>0.0</v>
      </c>
      <c s="3" r="H5">
        <v>3.0</v>
      </c>
      <c s="7" r="I5">
        <v>41988.87834490741</v>
      </c>
      <c t="s" s="3" r="J5">
        <v>1072</v>
      </c>
      <c t="s" s="3" r="K5">
        <v>1076</v>
      </c>
      <c t="s" s="3" r="N5">
        <v>1079</v>
      </c>
      <c t="str" s="22" r="O5">
        <f>SUMIFS(OriginalEstimate,ClosedDate,Y2,ClosedDate,Y3)</f>
        <v>104.05</v>
      </c>
      <c t="str" s="22" r="P5">
        <f>SUMIFS(OriginalEstimate,ClosedDate,Z2,ClosedDate,Z3)</f>
        <v>24.15</v>
      </c>
      <c t="str" s="22" r="Q5">
        <f>SUMIFS(OriginalEstimate,ClosedDate,AA2,ClosedDate,AA3)</f>
        <v>43.5</v>
      </c>
      <c t="str" s="22" r="R5">
        <f>SUMIFS(F2:F500,I2:I500,AB2,I2:I500,AB3)</f>
        <v>41</v>
      </c>
      <c t="str" s="22" r="S5">
        <f>SUMIFS(OriginalEstimate,ClosedDate,AC2,ClosedDate,AC3)</f>
        <v>212.7</v>
      </c>
      <c t="str" s="22" r="T5">
        <f>SUMIFS(F2:F500,I2:I500,AD2,I2:I500,AD3)</f>
        <v>108.497</v>
      </c>
      <c t="str" s="17" r="U5">
        <f>SUMIFS(OriginalEstimate,ClosedDate,AE3)</f>
        <v>158.62</v>
      </c>
      <c t="str" s="27" r="V5">
        <f>SUM(OriginalEstimate)</f>
        <v>498.317</v>
      </c>
    </row>
    <row r="6">
      <c s="3" r="A6">
        <v>294.0</v>
      </c>
      <c t="s" s="3" r="B6">
        <v>1263</v>
      </c>
      <c t="s" s="3" r="C6">
        <v>1264</v>
      </c>
      <c t="s" s="3" r="D6">
        <v>1266</v>
      </c>
      <c t="s" s="3" r="E6">
        <v>1268</v>
      </c>
      <c s="3" r="F6">
        <v>2.0</v>
      </c>
      <c s="3" r="G6">
        <v>0.0</v>
      </c>
      <c s="3" r="H6">
        <v>3.0</v>
      </c>
      <c s="7" r="I6">
        <v>41988.87799768519</v>
      </c>
      <c t="s" s="3" r="J6">
        <v>1272</v>
      </c>
      <c t="s" s="3" r="K6">
        <v>1273</v>
      </c>
      <c s="23" r="O6"/>
      <c s="23" r="P6"/>
      <c s="23" r="Q6"/>
      <c s="23" r="R6"/>
      <c s="23" r="S6"/>
      <c s="23" r="T6"/>
      <c s="23" r="U6"/>
      <c s="23" r="V6"/>
    </row>
    <row r="7">
      <c s="3" r="A7">
        <v>293.0</v>
      </c>
      <c t="s" s="3" r="B7">
        <v>1277</v>
      </c>
      <c t="s" s="3" r="C7">
        <v>1279</v>
      </c>
      <c t="s" s="3" r="D7">
        <v>1281</v>
      </c>
      <c t="s" s="3" r="E7">
        <v>1282</v>
      </c>
      <c s="3" r="F7">
        <v>2.0</v>
      </c>
      <c s="3" r="G7">
        <v>0.0</v>
      </c>
      <c s="3" r="H7">
        <v>3.0</v>
      </c>
      <c s="7" r="I7">
        <v>41988.8777662037</v>
      </c>
      <c t="s" s="3" r="J7">
        <v>1285</v>
      </c>
      <c t="s" s="3" r="K7">
        <v>1287</v>
      </c>
      <c t="s" s="3" r="N7">
        <v>1289</v>
      </c>
      <c t="str" s="22" r="O7">
        <f>SUMIFS(CompletedWork,AssignedTo,Curtis,ClosedDate,Y2,ClosedDate,Y3)</f>
        <v>29.41</v>
      </c>
      <c t="str" s="22" r="P7">
        <f>SUMIFS(CompletedWork,AssignedTo,Curtis,ClosedDate,Z2,ClosedDate,Z3)</f>
        <v>13.87</v>
      </c>
      <c t="str" s="22" r="Q7">
        <f>SUMIFS(H2:H500,E2:E500,"Curtis Burtner",I2:I500,AA2,I2:I500,AA3)</f>
        <v>19.317</v>
      </c>
      <c t="str" s="22" r="R7">
        <f>SUMIFS(H2:H500,E2:E500,"Curtis Burtner",I2:I500,AB2,I2:I500,AB3)</f>
        <v>16</v>
      </c>
      <c t="str" s="22" r="S7">
        <f>SUMIFS(CompletedWork,AssignedTo,Curtis,ClosedDate,AC2,ClosedDate,AC3)</f>
        <v>78.597</v>
      </c>
      <c t="str" s="22" r="T7">
        <f>SUMIFS(H2:H500,E2:E500,"Curtis Burtner",I2:I500,AD2,I2:I500,AD3)</f>
        <v>33.75</v>
      </c>
      <c t="str" s="17" r="U7">
        <f>SUMIFS(CompletedWork,AssignedTo,Curtis,ClosedDate,AE3)</f>
        <v>40.83</v>
      </c>
      <c t="str" s="22" r="V7">
        <f>SUMIFS(H2:H500,E2:E500,"Curtis Burtner")</f>
        <v>166.177</v>
      </c>
    </row>
    <row r="8">
      <c s="3" r="A8">
        <v>291.0</v>
      </c>
      <c t="s" s="3" r="B8">
        <v>1381</v>
      </c>
      <c t="s" s="3" r="C8">
        <v>1383</v>
      </c>
      <c t="s" s="3" r="D8">
        <v>1384</v>
      </c>
      <c t="s" s="3" r="E8">
        <v>1385</v>
      </c>
      <c s="3" r="F8">
        <v>1.0</v>
      </c>
      <c s="3" r="G8">
        <v>0.0</v>
      </c>
      <c s="3" r="H8">
        <v>3.0</v>
      </c>
      <c s="7" r="I8">
        <v>41986.59731481481</v>
      </c>
      <c t="s" s="3" r="J8">
        <v>1386</v>
      </c>
      <c t="s" s="3" r="K8">
        <v>1387</v>
      </c>
      <c t="s" s="3" r="N8">
        <v>1388</v>
      </c>
      <c t="str" s="22" r="O8">
        <f>SUMIFS(CompletedWork,AssignedTo,Michael,ClosedDate,Y2,ClosedDate,Y3)</f>
        <v>36.54263333</v>
      </c>
      <c t="str" s="22" r="P8">
        <f>SUMIFS(CompletedWork,AssignedTo,Michael,ClosedDate,Z2,ClosedDate,Z3)</f>
        <v>7.52</v>
      </c>
      <c t="str" s="22" r="Q8">
        <f>SUMIFS(H2:H500,E2:E500,"Michael Yeaple",I2:I500,AA2,I2:I500,AA3)</f>
        <v>12.037</v>
      </c>
      <c t="str" s="22" r="R8">
        <f>SUMIFS(H2:H500,E2:E500,"Michael Yeaple",I2:I500,AB2,I2:I500,AB3)</f>
        <v>10</v>
      </c>
      <c t="str" s="22" r="S8">
        <f>SUMIFS(CompletedWork,AssignedTo,Michael,ClosedDate,AC2,ClosedDate,AC3)</f>
        <v>66.09963333</v>
      </c>
      <c t="str" s="22" r="T8">
        <f>SUMIFS(H2:H500,E2:E500,"Michael Yeaple",I2:I500,AD2,I2:I500,AD3)</f>
        <v>57.5503</v>
      </c>
      <c t="str" s="23" r="U8">
        <f>SUMIFS(CompletedWork,AssignedTo,Michael,ClosedDate,AE3)</f>
        <v>55.83</v>
      </c>
      <c t="str" s="22" r="V8">
        <f>SUMIFS(H2:H500,E2:E500,"Michael Yeaple")</f>
        <v>188.1469333</v>
      </c>
    </row>
    <row r="9">
      <c s="3" r="A9">
        <v>288.0</v>
      </c>
      <c t="s" s="3" r="B9">
        <v>1566</v>
      </c>
      <c t="s" s="3" r="C9">
        <v>1568</v>
      </c>
      <c t="s" s="3" r="D9">
        <v>1570</v>
      </c>
      <c t="s" s="3" r="E9">
        <v>1572</v>
      </c>
      <c s="3" r="F9">
        <v>1.5</v>
      </c>
      <c s="3" r="G9">
        <v>0.0</v>
      </c>
      <c s="3" r="H9">
        <v>1.5</v>
      </c>
      <c s="7" r="I9">
        <v>41986.596342592595</v>
      </c>
      <c t="s" s="3" r="J9">
        <v>1574</v>
      </c>
      <c t="s" s="3" r="K9">
        <v>1575</v>
      </c>
      <c t="s" s="3" r="N9">
        <v>1576</v>
      </c>
      <c t="str" s="22" r="O9">
        <f>SUMIFS(CompletedWork,AssignedTo,Jeremy,ClosedDate,Y2,ClosedDate,Y3)</f>
        <v>19.74</v>
      </c>
      <c t="str" s="22" r="P9">
        <f>SUMIFS(CompletedWork,AssignedTo,Jeremy,ClosedDate,Z2,ClosedDate,Z3)</f>
        <v>7.37</v>
      </c>
      <c t="str" s="22" r="Q9">
        <f>SUMIFS(H2:H500,E2:E500,"Jeremy Shulman",I2:I500,AA2,I2:I500,AA3)</f>
        <v>13.537</v>
      </c>
      <c t="str" s="22" r="R9">
        <f>SUMIFS(H2:H500,E2:E500,"Jeremy Shulman",I2:I500,AB2,I2:I500,AB3)</f>
        <v>9.5</v>
      </c>
      <c t="str" s="22" r="S9">
        <f>SUMIFS(CompletedWork,AssignedTo,Jeremy,ClosedDate,AC2,ClosedDate,AC3)</f>
        <v>50.147</v>
      </c>
      <c t="str" s="22" r="T9">
        <f>SUMIFS(H2:H500,E2:E500,"Jeremy Shulman",I2:I500,AD2,I2:I500,AD3)</f>
        <v>23.25</v>
      </c>
      <c t="str" s="23" r="U9">
        <f>SUMIFS(CompletedWork,AssignedTo,Jeremy,ClosedDate,AE3)</f>
        <v>38.08</v>
      </c>
      <c t="str" s="22" r="V9">
        <f>SUMIFS(H2:H500,E2:E500,"Jeremy Shulman")</f>
        <v>114.477</v>
      </c>
    </row>
    <row r="10">
      <c s="3" r="A10">
        <v>290.0</v>
      </c>
      <c t="s" s="3" r="B10">
        <v>1727</v>
      </c>
      <c t="s" s="3" r="C10">
        <v>1730</v>
      </c>
      <c t="s" s="3" r="D10">
        <v>1731</v>
      </c>
      <c t="s" s="3" r="E10">
        <v>1732</v>
      </c>
      <c s="3" r="F10">
        <v>0.75</v>
      </c>
      <c s="3" r="G10">
        <v>0.0</v>
      </c>
      <c s="3" r="H10">
        <v>1.0</v>
      </c>
      <c s="7" r="I10">
        <v>41985.78821759259</v>
      </c>
      <c t="s" s="3" r="J10">
        <v>1736</v>
      </c>
      <c t="s" s="3" r="K10">
        <v>1738</v>
      </c>
      <c t="s" s="3" r="N10">
        <v>1740</v>
      </c>
      <c t="str" s="33" r="O10">
        <f>SUMIFS(CompletedWork,AssignedTo,Mustafa,ClosedDate,Y2,ClosedDate,Y3)</f>
        <v>14.25</v>
      </c>
      <c t="str" s="33" r="P10">
        <f>SUMIFS(CompletedWork,AssignedTo,Mustafa,ClosedDate,Z2,ClosedDate,Z3)</f>
        <v>9.37</v>
      </c>
      <c t="str" s="33" r="Q10">
        <f>SUMIFS(H2:H500,E2:E500,"Mustafa Al-Salihi",I2:I500,AA2,I2:I500,AA3)</f>
        <v>6.27</v>
      </c>
      <c t="str" s="33" r="R10">
        <f>SUMIFS(H2:H500,E2:E500,"Mustafa Al-Salihi",I2:I500,AB2,I2:I500,AB3)</f>
        <v>13</v>
      </c>
      <c t="str" s="33" r="S10">
        <f>SUMIFS(CompletedWork,AssignedTo,Mustafa,ClosedDate,AC2,ClosedDate,AC3)</f>
        <v>42.89</v>
      </c>
      <c t="str" s="33" r="T10">
        <f>SUMIFS(H2:H500,E2:E500,"Mustafa Al-Salihi",I2:I500,AD2,I2:I500,AD3)</f>
        <v>6.75</v>
      </c>
      <c t="str" s="35" r="U10">
        <f>SUMIFS(CompletedWork,AssignedTo,Mustafa,ClosedDate,AE3)</f>
        <v>35.13</v>
      </c>
      <c t="str" s="33" r="V10">
        <f>SUMIFS(H2:H500,E2:E500,"Mustafa Al-Salihi")</f>
        <v>87.77</v>
      </c>
    </row>
    <row r="11">
      <c s="3" r="A11">
        <v>289.0</v>
      </c>
      <c t="s" s="3" r="B11">
        <v>1951</v>
      </c>
      <c t="s" s="3" r="C11">
        <v>1954</v>
      </c>
      <c t="s" s="3" r="D11">
        <v>1955</v>
      </c>
      <c t="s" s="3" r="E11">
        <v>1956</v>
      </c>
      <c s="3" r="F11">
        <v>1.5</v>
      </c>
      <c s="3" r="G11">
        <v>0.0</v>
      </c>
      <c s="3" r="H11">
        <v>1.5</v>
      </c>
      <c s="7" r="I11">
        <v>41985.502847222226</v>
      </c>
      <c t="s" s="3" r="J11">
        <v>1960</v>
      </c>
      <c t="s" s="3" r="K11">
        <v>1962</v>
      </c>
    </row>
    <row r="12">
      <c s="3" r="A12">
        <v>287.0</v>
      </c>
      <c t="s" s="3" r="B12">
        <v>1964</v>
      </c>
      <c t="s" s="3" r="C12">
        <v>1965</v>
      </c>
      <c t="s" s="3" r="D12">
        <v>1966</v>
      </c>
      <c t="s" s="3" r="E12">
        <v>1967</v>
      </c>
      <c s="3" r="F12">
        <v>0.5</v>
      </c>
      <c s="3" r="G12">
        <v>0.0</v>
      </c>
      <c s="3" r="H12">
        <v>0.5</v>
      </c>
      <c s="7" r="I12">
        <v>41985.07892361111</v>
      </c>
      <c t="s" s="3" r="J12">
        <v>1968</v>
      </c>
      <c t="s" s="3" r="K12">
        <v>1969</v>
      </c>
      <c t="s" s="3" r="N12">
        <v>1970</v>
      </c>
    </row>
    <row r="13">
      <c s="3" r="A13">
        <v>286.0</v>
      </c>
      <c t="s" s="3" r="B13">
        <v>1971</v>
      </c>
      <c t="s" s="3" r="C13">
        <v>1972</v>
      </c>
      <c t="s" s="3" r="D13">
        <v>1973</v>
      </c>
      <c t="s" s="3" r="E13">
        <v>1974</v>
      </c>
      <c s="3" r="F13">
        <v>0.25</v>
      </c>
      <c s="3" r="G13">
        <v>0.0</v>
      </c>
      <c s="3" r="H13">
        <v>0.25</v>
      </c>
      <c s="7" r="I13">
        <v>41985.01629629629</v>
      </c>
      <c t="s" s="3" r="J13">
        <v>1975</v>
      </c>
      <c t="s" s="3" r="K13">
        <v>1976</v>
      </c>
    </row>
    <row r="14">
      <c s="3" r="A14">
        <v>279.0</v>
      </c>
      <c t="s" s="3" r="B14">
        <v>1977</v>
      </c>
      <c t="s" s="3" r="C14">
        <v>1978</v>
      </c>
      <c t="s" s="3" r="D14">
        <v>1979</v>
      </c>
      <c t="s" s="3" r="E14">
        <v>1980</v>
      </c>
      <c s="3" r="F14">
        <v>2.0</v>
      </c>
      <c s="3" r="G14">
        <v>1.0</v>
      </c>
      <c s="3" r="H14">
        <v>2.917</v>
      </c>
      <c s="7" r="I14">
        <v>41985.01211805556</v>
      </c>
      <c t="s" s="3" r="J14">
        <v>1981</v>
      </c>
      <c t="s" s="3" r="K14">
        <v>1982</v>
      </c>
      <c s="3" r="O14"/>
    </row>
    <row r="15">
      <c s="3" r="A15">
        <v>130.0</v>
      </c>
      <c t="s" s="3" r="B15">
        <v>1983</v>
      </c>
      <c t="s" s="3" r="C15">
        <v>1984</v>
      </c>
      <c t="s" s="3" r="D15">
        <v>1985</v>
      </c>
      <c t="s" s="3" r="E15">
        <v>1986</v>
      </c>
      <c s="3" r="F15">
        <v>1.5</v>
      </c>
      <c s="3" r="G15">
        <v>0.0</v>
      </c>
      <c s="3" r="H15">
        <v>1.0</v>
      </c>
      <c s="7" r="I15">
        <v>41984.96952546296</v>
      </c>
      <c t="s" s="3" r="J15">
        <v>1990</v>
      </c>
      <c t="s" s="3" r="K15">
        <v>1991</v>
      </c>
      <c s="2" r="W15"/>
      <c s="3" r="Y15"/>
    </row>
    <row r="16">
      <c s="3" r="A16">
        <v>181.0</v>
      </c>
      <c t="s" s="3" r="B16">
        <v>1994</v>
      </c>
      <c t="s" s="3" r="C16">
        <v>1995</v>
      </c>
      <c t="s" s="3" r="D16">
        <v>1996</v>
      </c>
      <c t="s" s="3" r="E16">
        <v>1998</v>
      </c>
      <c s="3" r="F16">
        <v>1.5</v>
      </c>
      <c s="3" r="G16">
        <v>0.0</v>
      </c>
      <c s="3" r="H16">
        <v>17.53600333</v>
      </c>
      <c s="7" r="I16">
        <v>41984.96226851852</v>
      </c>
      <c t="s" s="3" r="J16">
        <v>2001</v>
      </c>
      <c t="s" s="3" r="K16">
        <v>2003</v>
      </c>
      <c t="s" s="24" r="N16">
        <v>2005</v>
      </c>
      <c t="s" s="36" r="O16">
        <v>2006</v>
      </c>
      <c t="s" s="37" r="P16">
        <v>2025</v>
      </c>
      <c t="s" s="37" r="Q16">
        <v>2043</v>
      </c>
      <c t="s" s="37" r="R16">
        <v>2044</v>
      </c>
      <c t="s" s="38" r="S16">
        <v>2047</v>
      </c>
      <c s="2" r="T16"/>
      <c s="2" r="V16"/>
      <c s="24" r="Y16"/>
      <c s="2" r="Z16"/>
      <c s="24" r="AA16"/>
      <c s="24" r="AB16"/>
      <c s="24" r="AC16"/>
      <c s="24" r="AD16"/>
      <c s="24" r="AE16"/>
    </row>
    <row r="17">
      <c s="3" r="A17">
        <v>285.0</v>
      </c>
      <c t="s" s="3" r="B17">
        <v>2064</v>
      </c>
      <c t="s" s="3" r="C17">
        <v>2066</v>
      </c>
      <c t="s" s="3" r="D17">
        <v>2068</v>
      </c>
      <c t="s" s="3" r="E17">
        <v>2069</v>
      </c>
      <c s="3" r="F17">
        <v>0.5</v>
      </c>
      <c s="3" r="G17">
        <v>0.0</v>
      </c>
      <c s="3" r="H17">
        <v>0.5</v>
      </c>
      <c s="7" r="I17">
        <v>41984.88267361111</v>
      </c>
      <c t="s" s="3" r="J17">
        <v>2073</v>
      </c>
      <c t="s" s="3" r="K17">
        <v>2074</v>
      </c>
      <c t="s" s="3" r="N17">
        <v>2077</v>
      </c>
      <c t="str" s="22" r="O17">
        <f>SUMIFS(CompletedWork,Tags,N17)</f>
        <v>16.4</v>
      </c>
      <c t="str" s="17" r="P17">
        <f>SUMIFS(H2:H500,E2:E500,"Curtis Burtner",K2:K500,N17)</f>
        <v>5</v>
      </c>
      <c t="str" s="17" r="Q17">
        <f>SUMIFS(H2:H500,E2:E500,"Jeremy Shulman",K2:K500,N17)</f>
        <v>4</v>
      </c>
      <c t="str" s="17" r="R17">
        <f>SUMIFS(H2:H500,E2:E500,"Michael Yeaple",K2:K500,N17)</f>
        <v>5.9</v>
      </c>
      <c t="str" s="26" r="S17">
        <f>SUMIFS(H2:H500,E2:E500,"Mustafa Al-Salihi",K2:K500,N17)</f>
        <v>1.5</v>
      </c>
      <c s="3" r="V17"/>
      <c s="3" r="Y17"/>
      <c s="3" r="Z17"/>
    </row>
    <row r="18">
      <c s="3" r="A18">
        <v>284.0</v>
      </c>
      <c t="s" s="3" r="B18">
        <v>2158</v>
      </c>
      <c t="s" s="3" r="C18">
        <v>2159</v>
      </c>
      <c t="s" s="3" r="D18">
        <v>2160</v>
      </c>
      <c t="s" s="3" r="E18">
        <v>2163</v>
      </c>
      <c s="3" r="F18">
        <v>0.5</v>
      </c>
      <c s="3" r="G18">
        <v>0.0</v>
      </c>
      <c s="3" r="H18">
        <v>0.5</v>
      </c>
      <c s="7" r="I18">
        <v>41984.88245370371</v>
      </c>
      <c t="s" s="3" r="J18">
        <v>2167</v>
      </c>
      <c t="s" s="3" r="K18">
        <v>2168</v>
      </c>
      <c t="s" s="3" r="N18">
        <v>2169</v>
      </c>
      <c t="str" s="22" r="O18">
        <f>SUMIFS(CompletedWork,Tags,N18)</f>
        <v>43.48</v>
      </c>
      <c t="str" s="17" r="P18">
        <f>SUMIFS(H2:H500,E2:E500,"Curtis Burtner",K2:K500,N18)</f>
        <v>10.87</v>
      </c>
      <c t="str" s="17" r="Q18">
        <f>SUMIFS(H2:H500,E2:E500,"Jeremy Shulman",K2:K500,N18)</f>
        <v>10.87</v>
      </c>
      <c t="str" s="17" r="R18">
        <f>SUMIFS(H2:H500,E2:E500,"Michael Yeaple",K2:K500,N18)</f>
        <v>10.87</v>
      </c>
      <c t="str" s="26" r="S18">
        <f>SUMIFS(H2:H500,E2:E500,"Mustafa Al-Salihi",K2:K500,N18)</f>
        <v>10.87</v>
      </c>
      <c s="3" r="V18"/>
      <c s="3" r="Y18"/>
      <c s="3" r="Z18"/>
    </row>
    <row r="19">
      <c s="3" r="A19">
        <v>192.0</v>
      </c>
      <c t="s" s="3" r="B19">
        <v>2170</v>
      </c>
      <c t="s" s="3" r="C19">
        <v>2171</v>
      </c>
      <c t="s" s="3" r="D19">
        <v>2172</v>
      </c>
      <c t="s" s="3" r="E19">
        <v>2173</v>
      </c>
      <c s="3" r="F19">
        <v>8.0</v>
      </c>
      <c s="3" r="G19">
        <v>0.0</v>
      </c>
      <c s="3" r="H19">
        <v>8.0</v>
      </c>
      <c s="7" r="I19">
        <v>41984.82833333333</v>
      </c>
      <c t="s" s="3" r="J19">
        <v>2174</v>
      </c>
      <c t="s" s="3" r="K19">
        <v>2175</v>
      </c>
      <c t="s" s="3" r="N19">
        <v>2176</v>
      </c>
      <c t="str" s="22" r="O19">
        <f>SUMIFS(CompletedWork,Tags,N19)</f>
        <v>0</v>
      </c>
      <c t="str" s="17" r="P19">
        <f>SUMIFS(H2:H500,E2:E500,"Curtis Burtner",K2:K500,N19)</f>
        <v>0</v>
      </c>
      <c t="str" s="17" r="Q19">
        <f>SUMIFS(H4:H502,E4:E502,"Jeremy Shulman",K4:K502,N19)</f>
        <v>0</v>
      </c>
      <c t="str" s="17" r="R19">
        <f>SUMIFS(H4:H502,E4:E502,"Michael Yeaple",K4:K502,N19)</f>
        <v>0</v>
      </c>
      <c t="str" s="26" r="S19">
        <f>SUMIFS(H4:H502,E4:E502,"Mustafa Al-Salihi",K4:K502,N19)</f>
        <v>0</v>
      </c>
      <c s="3" r="V19"/>
      <c s="3" r="Y19"/>
      <c s="3" r="Z19"/>
    </row>
    <row r="20">
      <c s="3" r="A20">
        <v>163.0</v>
      </c>
      <c t="s" s="3" r="B20">
        <v>2177</v>
      </c>
      <c t="s" s="3" r="C20">
        <v>2178</v>
      </c>
      <c t="s" s="3" r="D20">
        <v>2179</v>
      </c>
      <c t="s" s="3" r="E20">
        <v>2180</v>
      </c>
      <c s="3" r="F20">
        <v>5.0</v>
      </c>
      <c s="3" r="G20">
        <v>0.0</v>
      </c>
      <c s="3" r="H20">
        <v>1.5</v>
      </c>
      <c s="7" r="I20">
        <v>41984.771053240744</v>
      </c>
      <c t="s" s="3" r="J20">
        <v>2181</v>
      </c>
      <c t="s" s="3" r="K20">
        <v>2182</v>
      </c>
      <c t="s" s="3" r="N20">
        <v>2183</v>
      </c>
      <c t="str" s="22" r="O20">
        <f>SUMIFS(CompletedWork,Tags,N20)</f>
        <v>11.75</v>
      </c>
      <c t="str" s="17" r="P20">
        <f>SUMIFS(H2:H500,E2:E500,"Curtis Burtner",K2:K500,N20)</f>
        <v>4</v>
      </c>
      <c t="str" s="17" r="Q20">
        <f>SUMIFS(H2:H500,E2:E500,"Jeremy Shulman",K2:K500,N20)</f>
        <v>2.5</v>
      </c>
      <c t="str" s="17" r="R20">
        <f>SUMIFS(H2:H500,E2:E500,"Michael Yeaple",K2:K500,N20)</f>
        <v>5.25</v>
      </c>
      <c t="str" s="26" r="S20">
        <f>SUMIFS(H2:H500,E2:E500,"Mustafa Al-Salihi",K2:K500,N20)</f>
        <v>0</v>
      </c>
      <c s="3" r="V20"/>
      <c s="3" r="Y20"/>
      <c s="3" r="Z20"/>
    </row>
    <row r="21">
      <c s="3" r="A21">
        <v>133.0</v>
      </c>
      <c t="s" s="3" r="B21">
        <v>2184</v>
      </c>
      <c t="s" s="3" r="C21">
        <v>2185</v>
      </c>
      <c t="s" s="3" r="D21">
        <v>2186</v>
      </c>
      <c t="s" s="3" r="E21">
        <v>2187</v>
      </c>
      <c s="3" r="F21">
        <v>8.0</v>
      </c>
      <c s="3" r="G21">
        <v>0.0</v>
      </c>
      <c s="3" r="H21">
        <v>5.0</v>
      </c>
      <c s="7" r="I21">
        <v>41984.77077546297</v>
      </c>
      <c t="s" s="3" r="J21">
        <v>2188</v>
      </c>
      <c t="s" s="3" r="K21">
        <v>2189</v>
      </c>
      <c t="s" s="3" r="N21">
        <v>2190</v>
      </c>
      <c t="str" s="22" r="O21">
        <f>SUMIFS(CompletedWork,Tags,N21)</f>
        <v>26</v>
      </c>
      <c t="str" s="17" r="P21">
        <f>SUMIFS(H2:H500,E2:E500,"Curtis Burtner",K2:K500,N21)</f>
        <v>5</v>
      </c>
      <c t="str" s="17" r="Q21">
        <f>SUMIFS(H2:H500,E2:E500,"Jeremy Shulman",K2:K500,N21)</f>
        <v>6</v>
      </c>
      <c t="str" s="17" r="R21">
        <f>SUMIFS(H2:H500,E2:E500,"Michael Yeaple",K2:K500,N21)</f>
        <v>8</v>
      </c>
      <c t="str" s="26" r="S21">
        <f>SUMIFS(H2:H500,E2:E500,"Mustafa Al-Salihi",K2:K500,N21)</f>
        <v>7</v>
      </c>
      <c s="3" r="V21"/>
      <c s="3" r="Y21"/>
      <c s="3" r="Z21"/>
    </row>
    <row r="22">
      <c s="3" r="A22">
        <v>281.0</v>
      </c>
      <c t="s" s="3" r="B22">
        <v>2191</v>
      </c>
      <c t="s" s="3" r="C22">
        <v>2192</v>
      </c>
      <c t="s" s="3" r="D22">
        <v>2193</v>
      </c>
      <c t="s" s="3" r="E22">
        <v>2194</v>
      </c>
      <c s="3" r="F22">
        <v>0.5</v>
      </c>
      <c s="3" r="G22">
        <v>0.0</v>
      </c>
      <c s="3" r="H22">
        <v>0.5</v>
      </c>
      <c s="7" r="I22">
        <v>41984.6794212963</v>
      </c>
      <c t="s" s="3" r="J22">
        <v>2195</v>
      </c>
      <c t="s" s="3" r="K22">
        <v>2196</v>
      </c>
      <c t="s" s="3" r="N22">
        <v>2197</v>
      </c>
      <c t="str" s="22" r="O22">
        <f>SUMIFS(CompletedWork,Tags,N22)</f>
        <v>75.301</v>
      </c>
      <c t="str" s="17" r="P22">
        <f>SUMIFS(H2:H500,E2:E500,"Curtis Burtner",K2:K500,N22)</f>
        <v>19.977</v>
      </c>
      <c t="str" s="17" r="Q22">
        <f>SUMIFS(H2:H500,E2:E500,"Jeremy Shulman",K2:K500,N22)</f>
        <v>20.277</v>
      </c>
      <c t="str" s="17" r="R22">
        <f>SUMIFS(H2:H500,E2:E500,"Michael Yeaple",K2:K500,N22)</f>
        <v>20.277</v>
      </c>
      <c t="str" s="26" r="S22">
        <f>SUMIFS(H2:H500,E2:E500,"Mustafa Al-Salihi",K2:K500,N22)</f>
        <v>14.77</v>
      </c>
      <c s="3" r="V22"/>
      <c s="3" r="Y22"/>
      <c s="3" r="Z22"/>
    </row>
    <row r="23">
      <c s="3" r="A23">
        <v>207.0</v>
      </c>
      <c t="s" s="3" r="B23">
        <v>2198</v>
      </c>
      <c t="s" s="3" r="C23">
        <v>2199</v>
      </c>
      <c t="s" s="3" r="D23">
        <v>2200</v>
      </c>
      <c t="s" s="3" r="E23">
        <v>2201</v>
      </c>
      <c s="3" r="F23">
        <v>1.5</v>
      </c>
      <c s="3" r="G23">
        <v>0.0</v>
      </c>
      <c s="3" r="H23"/>
      <c s="7" r="I23">
        <v>41984.67028935185</v>
      </c>
      <c t="s" s="3" r="J23">
        <v>2202</v>
      </c>
      <c t="s" s="3" r="K23">
        <v>2203</v>
      </c>
      <c t="s" s="3" r="N23">
        <v>2204</v>
      </c>
      <c t="str" s="22" r="O23">
        <f>SUMIFS(CompletedWork,Tags,N23)</f>
        <v>95.76993333</v>
      </c>
      <c t="str" s="17" r="P23">
        <f>SUMIFS(H2:H500,E2:E500,"Curtis Burtner",K2:K500,N23)</f>
        <v>28.25</v>
      </c>
      <c t="str" s="17" r="Q23">
        <f>SUMIFS(H2:H500,E2:E500,"Jeremy Shulman",K2:K500,N23)</f>
        <v>15.25</v>
      </c>
      <c t="str" s="17" r="R23">
        <f>SUMIFS(H2:H500,E2:E500,"Michael Yeaple",K2:K500,N23)</f>
        <v>41.26993333</v>
      </c>
      <c t="str" s="26" r="S23">
        <f>SUMIFS(H2:H500,E2:E500,"Mustafa Al-Salihi",K2:K500,N23)</f>
        <v>11</v>
      </c>
      <c s="3" r="V23"/>
      <c s="3" r="Y23"/>
      <c s="3" r="Z23"/>
    </row>
    <row r="24">
      <c s="3" r="A24">
        <v>206.0</v>
      </c>
      <c t="s" s="3" r="B24">
        <v>2205</v>
      </c>
      <c t="s" s="3" r="C24">
        <v>2206</v>
      </c>
      <c t="s" s="3" r="D24">
        <v>2207</v>
      </c>
      <c t="s" s="3" r="E24">
        <v>2208</v>
      </c>
      <c s="3" r="F24">
        <v>1.5</v>
      </c>
      <c s="3" r="G24">
        <v>0.0</v>
      </c>
      <c s="3" r="H24">
        <v>0.66</v>
      </c>
      <c s="7" r="I24">
        <v>41984.67009259259</v>
      </c>
      <c t="s" s="3" r="J24">
        <v>2209</v>
      </c>
      <c t="s" s="3" r="K24">
        <v>2210</v>
      </c>
      <c t="s" s="3" r="N24">
        <v>2211</v>
      </c>
      <c t="str" s="22" r="O24">
        <f>SUMIFS(CompletedWork,Tags,N24)</f>
        <v>40.75</v>
      </c>
      <c t="str" s="17" r="P24">
        <f>SUMIFS(H2:H500,E2:E500,"Curtis Burtner",K2:K500,N24)</f>
        <v>11.25</v>
      </c>
      <c t="str" s="17" r="Q24">
        <f>SUMIFS(H2:H500,E2:E500,"Jeremy Shulman",K2:K500,N24)</f>
        <v>12.25</v>
      </c>
      <c t="str" s="17" r="R24">
        <f>SUMIFS(H2:H500,E2:E500,"Michael Yeaple",K2:K500,N24)</f>
        <v>11.5</v>
      </c>
      <c t="str" s="26" r="S24">
        <f>SUMIFS(H2:H500,E2:E500,"Mustafa Al-Salihi",K2:K500,N24)</f>
        <v>5.75</v>
      </c>
      <c s="3" r="V24"/>
      <c s="3" r="Y24"/>
      <c s="3" r="Z24"/>
    </row>
    <row r="25">
      <c s="3" r="A25">
        <v>205.0</v>
      </c>
      <c t="s" s="3" r="B25">
        <v>2212</v>
      </c>
      <c t="s" s="3" r="C25">
        <v>2213</v>
      </c>
      <c t="s" s="3" r="D25">
        <v>2214</v>
      </c>
      <c t="s" s="3" r="E25">
        <v>2215</v>
      </c>
      <c s="3" r="F25">
        <v>1.5</v>
      </c>
      <c s="3" r="G25">
        <v>0.0</v>
      </c>
      <c s="3" r="H25">
        <v>0.33</v>
      </c>
      <c s="7" r="I25">
        <v>41984.66988425926</v>
      </c>
      <c t="s" s="3" r="J25">
        <v>2216</v>
      </c>
      <c t="s" s="3" r="K25">
        <v>2217</v>
      </c>
      <c t="s" s="3" r="N25">
        <v>2218</v>
      </c>
      <c t="str" s="22" r="O25">
        <f>SUMIFS(CompletedWork,Tags,N25)</f>
        <v>80.25</v>
      </c>
      <c t="str" s="17" r="P25">
        <f>SUMIFS(H2:H500,E2:E500,"Curtis Burtner",K2:K500,N25)</f>
        <v>42</v>
      </c>
      <c t="str" s="17" r="Q25">
        <f>SUMIFS(H2:H500,E2:E500,"Jeremy Shulman",K2:K500,N25)</f>
        <v>13.75</v>
      </c>
      <c t="str" s="17" r="R25">
        <f>SUMIFS(H2:H500,E2:E500,"Michael Yeaple",K2:K500,N25)</f>
        <v>13.25</v>
      </c>
      <c t="str" s="26" r="S25">
        <f>SUMIFS(H2:H500,E2:E500,"Mustafa Al-Salihi",K2:K500,N25)</f>
        <v>11.25</v>
      </c>
      <c s="3" r="V25"/>
      <c s="3" r="Y25"/>
      <c s="3" r="Z25"/>
    </row>
    <row r="26">
      <c s="3" r="A26">
        <v>280.0</v>
      </c>
      <c t="s" s="3" r="B26">
        <v>2219</v>
      </c>
      <c t="s" s="3" r="C26">
        <v>2220</v>
      </c>
      <c t="s" s="3" r="D26">
        <v>2221</v>
      </c>
      <c t="s" s="3" r="E26">
        <v>2222</v>
      </c>
      <c s="3" r="F26">
        <v>2.0</v>
      </c>
      <c s="3" r="G26">
        <v>0.0</v>
      </c>
      <c s="3" r="H26">
        <v>6.0</v>
      </c>
      <c s="7" r="I26">
        <v>41984.669756944444</v>
      </c>
      <c t="s" s="3" r="J26">
        <v>2223</v>
      </c>
      <c t="s" s="3" r="K26">
        <v>2224</v>
      </c>
      <c t="s" s="3" r="N26">
        <v>2225</v>
      </c>
      <c t="str" s="22" r="O26">
        <f>SUMIFS(CompletedWork,Tags,N26)</f>
        <v>18.57</v>
      </c>
      <c t="str" s="17" r="P26">
        <f>SUMIFS(H2:H500,E2:E500,"Curtis Burtner",K2:K500,N26)</f>
        <v>6.08</v>
      </c>
      <c t="str" s="17" r="Q26">
        <f>SUMIFS(H11:H509,E11:E509,"Jeremy Shulman",K11:K509,N26)</f>
        <v>3.58</v>
      </c>
      <c t="str" s="17" r="R26">
        <f>SUMIFS(H11:H509,E11:E509,"Michael Yeaple",K11:K509,N26)</f>
        <v>6.08</v>
      </c>
      <c t="str" s="26" r="S26">
        <f>SUMIFS(H11:H509,E11:E509,"Mustafa Al-Salihi",K11:K509,N26)</f>
        <v>2.83</v>
      </c>
      <c s="3" r="V26"/>
      <c s="3" r="Y26"/>
      <c s="3" r="Z26"/>
    </row>
    <row r="27">
      <c s="3" r="A27">
        <v>164.0</v>
      </c>
      <c t="s" s="3" r="B27">
        <v>2226</v>
      </c>
      <c t="s" s="3" r="C27">
        <v>2227</v>
      </c>
      <c t="s" s="3" r="D27">
        <v>2228</v>
      </c>
      <c t="s" s="3" r="E27">
        <v>2229</v>
      </c>
      <c s="3" r="F27">
        <v>5.0</v>
      </c>
      <c s="3" r="G27">
        <v>0.0</v>
      </c>
      <c s="3" r="H27">
        <v>3.0</v>
      </c>
      <c s="7" r="I27">
        <v>41984.6696875</v>
      </c>
      <c t="s" s="3" r="J27">
        <v>2230</v>
      </c>
      <c t="s" s="3" r="K27">
        <v>2231</v>
      </c>
      <c t="s" s="3" r="N27">
        <v>2232</v>
      </c>
      <c t="str" s="22" r="O27">
        <f>SUMIFS(CompletedWork,Tags,N27)</f>
        <v>44</v>
      </c>
      <c t="str" s="17" r="P27">
        <f>SUMIFS(H2:H500,E2:E500,"Curtis Burtner",K2:K500,N27)</f>
        <v>8.5</v>
      </c>
      <c t="str" s="17" r="Q27">
        <f>SUMIFS(H2:H500,E2:E500,"Jeremy Shulman",K2:K500,N27)</f>
        <v>2</v>
      </c>
      <c t="str" s="17" r="R27">
        <f>SUMIFS(H2:H500,E2:E500,"Michael Yeaple",K2:K500,N27)</f>
        <v>32.5</v>
      </c>
      <c t="str" s="26" r="S27">
        <f>SUMIFS(H2:H500,E2:E500,"Mustafa Al-Salihi",K2:K500,N27)</f>
        <v>1</v>
      </c>
      <c s="3" r="V27"/>
      <c s="3" r="Y27"/>
      <c s="3" r="Z27"/>
    </row>
    <row r="28">
      <c s="3" r="A28">
        <v>143.0</v>
      </c>
      <c t="s" s="3" r="B28">
        <v>2233</v>
      </c>
      <c t="s" s="3" r="C28">
        <v>2234</v>
      </c>
      <c t="s" s="3" r="D28">
        <v>2235</v>
      </c>
      <c t="s" s="3" r="E28">
        <v>2236</v>
      </c>
      <c s="3" r="F28">
        <v>1.5</v>
      </c>
      <c s="3" r="G28">
        <v>0.0</v>
      </c>
      <c s="3" r="H28">
        <v>0.66</v>
      </c>
      <c s="7" r="I28">
        <v>41984.66913194444</v>
      </c>
      <c t="s" s="3" r="J28">
        <v>2237</v>
      </c>
      <c t="s" s="3" r="K28">
        <v>2238</v>
      </c>
      <c t="s" s="3" r="N28">
        <v>2239</v>
      </c>
      <c t="str" s="22" r="O28">
        <f>SUMIFS(CompletedWork,Tags,N28)</f>
        <v>17.75</v>
      </c>
      <c t="str" s="17" r="P28">
        <f>SUMIFS(H2:H500,E2:E500,"Curtis Burtner",K2:K500,N28)</f>
        <v>4.75</v>
      </c>
      <c t="str" s="17" r="Q28">
        <f>SUMIFS(H2:H500,E2:E500,"Jeremy Shulman",K2:K500,N28)</f>
        <v>4.75</v>
      </c>
      <c t="str" s="17" r="R28">
        <f>SUMIFS(H2:H500,E2:E500,"Michael Yeaple",K2:K500,N28)</f>
        <v>4.75</v>
      </c>
      <c t="str" s="26" r="S28">
        <f>SUMIFS(H2:H500,E2:E500,"Mustafa Al-Salihi",K2:K500,N28)</f>
        <v>3.5</v>
      </c>
      <c s="3" r="V28"/>
      <c s="3" r="Y28"/>
      <c s="3" r="Z28"/>
    </row>
    <row r="29">
      <c s="3" r="A29">
        <v>162.0</v>
      </c>
      <c t="s" s="3" r="B29">
        <v>2240</v>
      </c>
      <c t="s" s="3" r="C29">
        <v>2241</v>
      </c>
      <c t="s" s="3" r="D29">
        <v>2242</v>
      </c>
      <c t="s" s="3" r="E29">
        <v>2243</v>
      </c>
      <c s="3" r="F29">
        <v>5.0</v>
      </c>
      <c s="3" r="G29">
        <v>0.0</v>
      </c>
      <c s="3" r="H29"/>
      <c s="7" r="I29">
        <v>41984.63275462963</v>
      </c>
      <c t="s" s="3" r="J29">
        <v>2244</v>
      </c>
      <c t="s" s="3" r="K29">
        <v>2245</v>
      </c>
      <c t="s" s="3" r="N29">
        <v>2246</v>
      </c>
      <c t="str" s="22" r="O29">
        <f>SUMIFS(CompletedWork,Tags,N29)</f>
        <v>8.75</v>
      </c>
      <c t="str" s="17" r="P29">
        <f>SUMIFS(H2:H500,E2:E500,"Curtis Burtner",K2:K500,N29)</f>
        <v>2.5</v>
      </c>
      <c t="str" s="17" r="Q29">
        <f>SUMIFS(H2:H500,E2:E500,"Jeremy Shulman",K2:K500,N29)</f>
        <v>1.25</v>
      </c>
      <c t="str" s="17" r="R29">
        <f>SUMIFS(H2:H500,E2:E500,"Michael Yeaple",K2:K500,N29)</f>
        <v>5</v>
      </c>
      <c t="str" s="26" r="S29">
        <f>SUMIFS(H2:H500,E2:E500,"Mustafa Al-Salihi",K2:K500,N29)</f>
        <v>0</v>
      </c>
      <c s="3" r="V29"/>
      <c s="3" r="Y29"/>
      <c s="3" r="Z29"/>
    </row>
    <row r="30">
      <c s="3" r="A30">
        <v>248.0</v>
      </c>
      <c t="s" s="3" r="B30">
        <v>2247</v>
      </c>
      <c t="s" s="3" r="C30">
        <v>2248</v>
      </c>
      <c t="s" s="3" r="D30">
        <v>2249</v>
      </c>
      <c t="s" s="3" r="E30">
        <v>2250</v>
      </c>
      <c s="3" r="F30">
        <v>0.75</v>
      </c>
      <c s="3" r="G30">
        <v>0.0</v>
      </c>
      <c s="3" r="H30">
        <v>0.75</v>
      </c>
      <c s="7" r="I30">
        <v>41984.62158564815</v>
      </c>
      <c t="s" s="3" r="J30">
        <v>2251</v>
      </c>
      <c t="s" s="3" r="K30">
        <v>2252</v>
      </c>
      <c t="s" s="9" r="N30">
        <v>2253</v>
      </c>
      <c t="str" s="22" r="O30">
        <f>SUMIFS(CompletedWork,Tags,N30)</f>
        <v>11.55</v>
      </c>
      <c t="str" s="17" r="P30">
        <f>SUMIFS(H15:H513,E15:E513,"Curtis Burtner",K15:K513,N30)</f>
        <v>1.25</v>
      </c>
      <c t="str" s="17" r="Q30">
        <f>SUMIFS(H2:H500,E2:E500,"Jeremy Shulman",K2:K500,N30)</f>
        <v>1.25</v>
      </c>
      <c t="str" s="17" r="R30">
        <f>SUMIFS(H15:H513,E15:E513,"Michael Yeaple",K15:K513,N30)</f>
        <v>7.75</v>
      </c>
      <c t="str" s="26" r="S30">
        <f>SUMIFS(H2:H500,E2:E500,"Mustafa Al-Salihi",K2:K500,N30)</f>
        <v>1.3</v>
      </c>
      <c s="3" r="V30"/>
      <c s="3" r="Y30"/>
      <c s="3" r="Z30"/>
    </row>
    <row r="31">
      <c s="3" r="A31">
        <v>85.0</v>
      </c>
      <c t="s" s="3" r="B31">
        <v>2254</v>
      </c>
      <c t="s" s="3" r="C31">
        <v>2255</v>
      </c>
      <c t="s" s="3" r="D31">
        <v>2256</v>
      </c>
      <c t="s" s="3" r="E31">
        <v>2257</v>
      </c>
      <c s="3" r="F31">
        <v>1.0</v>
      </c>
      <c s="3" r="G31">
        <v>1.0</v>
      </c>
      <c s="3" r="H31">
        <v>0.0</v>
      </c>
      <c s="7" r="I31">
        <v>41984.620358796295</v>
      </c>
      <c t="s" s="3" r="J31">
        <v>2258</v>
      </c>
      <c t="s" s="3" r="K31">
        <v>2259</v>
      </c>
      <c t="s" s="3" r="N31">
        <v>2260</v>
      </c>
      <c t="str" s="22" r="O31">
        <f>SUMIFS(CompletedWork,Tags,N31)</f>
        <v>60.75</v>
      </c>
      <c t="str" s="17" r="P31">
        <f>SUMIFS(H2:H500,E2:E500,"Curtis Burtner",K2:K500,N31)</f>
        <v>16.25</v>
      </c>
      <c t="str" s="17" r="Q31">
        <f>SUMIFS(H2:H500,E2:E500,"Jeremy Shulman",K2:K500,N31)</f>
        <v>16.75</v>
      </c>
      <c t="str" s="17" r="R31">
        <f>SUMIFS(H2:H500,E2:E500,"Michael Yeaple",K2:K500,N31)</f>
        <v>15.75</v>
      </c>
      <c t="str" s="26" r="S31">
        <f>SUMIFS(H2:H500,E2:E500,"Mustafa Al-Salihi",K2:K500,N31)</f>
        <v>12</v>
      </c>
      <c s="3" r="V31"/>
      <c s="9" r="Y31"/>
      <c s="9" r="Z31"/>
    </row>
    <row r="32">
      <c s="3" r="A32">
        <v>106.0</v>
      </c>
      <c t="s" s="3" r="B32">
        <v>2261</v>
      </c>
      <c t="s" s="3" r="C32">
        <v>2262</v>
      </c>
      <c t="s" s="3" r="D32">
        <v>2263</v>
      </c>
      <c t="s" s="3" r="E32">
        <v>2264</v>
      </c>
      <c s="3" r="F32"/>
      <c s="3" r="G32"/>
      <c s="3" r="H32"/>
      <c s="7" r="I32">
        <v>41984.620208333334</v>
      </c>
      <c t="s" s="3" r="J32">
        <v>2265</v>
      </c>
      <c t="s" s="3" r="K32">
        <v>2266</v>
      </c>
      <c t="s" s="3" r="N32">
        <v>2267</v>
      </c>
      <c t="str" s="33" r="O32">
        <f>SUMIFS(CompletedWork,Tags,N32)</f>
        <v>4</v>
      </c>
      <c t="str" s="39" r="P32">
        <f>SUMIFS(H17:H515,E17:E515,"Curtis Burtner",K17:K515,N32)</f>
        <v>0</v>
      </c>
      <c t="str" s="39" r="Q32">
        <f>SUMIFS(H17:H515,E17:E515,"Jeremy Shulman",K17:K515,N32)</f>
        <v>0</v>
      </c>
      <c t="str" s="39" r="R32">
        <f>SUMIFS(H17:H515,E17:E515,"Michael Yeaple",K17:K515,N32)</f>
        <v>0</v>
      </c>
      <c t="str" s="40" r="S32">
        <f>SUMIFS(H2:H500,E2:E500,"Mustafa Al-Salihi",K2:K500,N32)</f>
        <v>4</v>
      </c>
      <c s="3" r="V32"/>
      <c s="3" r="Y32"/>
      <c s="3" r="Z32"/>
    </row>
    <row r="33">
      <c s="3" r="A33">
        <v>278.0</v>
      </c>
      <c t="s" s="3" r="B33">
        <v>2268</v>
      </c>
      <c t="s" s="3" r="C33">
        <v>2269</v>
      </c>
      <c t="s" s="3" r="D33">
        <v>2270</v>
      </c>
      <c t="s" s="3" r="E33">
        <v>2271</v>
      </c>
      <c s="3" r="F33">
        <v>0.25</v>
      </c>
      <c s="3" r="G33">
        <v>0.0</v>
      </c>
      <c s="3" r="H33">
        <v>0.5</v>
      </c>
      <c s="7" r="I33">
        <v>41984.610659722224</v>
      </c>
      <c t="s" s="3" r="J33">
        <v>2272</v>
      </c>
      <c t="s" s="3" r="K33">
        <v>2273</v>
      </c>
      <c s="3" r="V33"/>
    </row>
    <row r="34">
      <c s="3" r="A34">
        <v>142.0</v>
      </c>
      <c t="s" s="3" r="B34">
        <v>2274</v>
      </c>
      <c t="s" s="3" r="C34">
        <v>2275</v>
      </c>
      <c t="s" s="3" r="D34">
        <v>2276</v>
      </c>
      <c t="s" s="3" r="E34">
        <v>2277</v>
      </c>
      <c s="3" r="F34">
        <v>5.0</v>
      </c>
      <c s="3" r="G34">
        <v>0.0</v>
      </c>
      <c s="3" r="H34">
        <v>1.0</v>
      </c>
      <c s="7" r="I34">
        <v>41984.46114583333</v>
      </c>
      <c t="s" s="3" r="J34">
        <v>2278</v>
      </c>
      <c t="s" s="3" r="K34">
        <v>2279</v>
      </c>
      <c t="s" s="3" r="N34">
        <v>2280</v>
      </c>
      <c t="str" s="3" r="O34">
        <f ref="O34:S34" t="shared" si="1">SUM(O17:O31)</f>
        <v>551.0709333</v>
      </c>
      <c t="str" s="3" r="P34">
        <f t="shared" si="1"/>
        <v>165.677</v>
      </c>
      <c t="str" s="3" r="Q34">
        <f t="shared" si="1"/>
        <v>114.477</v>
      </c>
      <c t="str" s="3" r="R34">
        <f t="shared" si="1"/>
        <v>188.1469333</v>
      </c>
      <c t="str" s="3" r="S34">
        <f t="shared" si="1"/>
        <v>82.77</v>
      </c>
      <c s="41" r="T34"/>
      <c s="3" r="U34"/>
      <c s="3" r="V34"/>
    </row>
    <row r="35">
      <c s="3" r="A35">
        <v>204.0</v>
      </c>
      <c t="s" s="3" r="B35">
        <v>2281</v>
      </c>
      <c t="s" s="3" r="C35">
        <v>2282</v>
      </c>
      <c t="s" s="3" r="D35">
        <v>2283</v>
      </c>
      <c t="s" s="3" r="E35">
        <v>2284</v>
      </c>
      <c s="3" r="F35">
        <v>2.0</v>
      </c>
      <c s="3" r="G35">
        <v>0.0</v>
      </c>
      <c s="3" r="H35">
        <v>8.0</v>
      </c>
      <c s="7" r="I35">
        <v>41983.23454861111</v>
      </c>
      <c t="s" s="3" r="J35">
        <v>2285</v>
      </c>
      <c t="s" s="3" r="K35">
        <v>2286</v>
      </c>
      <c t="s" s="3" r="N35">
        <v>2287</v>
      </c>
      <c t="str" s="31" r="O35">
        <f>SUM(H2:H500)</f>
        <v>556.5709333</v>
      </c>
      <c s="3" r="V35"/>
    </row>
    <row r="36">
      <c s="3" r="A36">
        <v>277.0</v>
      </c>
      <c t="s" s="3" r="B36">
        <v>2288</v>
      </c>
      <c t="s" s="3" r="C36">
        <v>2289</v>
      </c>
      <c t="s" s="3" r="D36">
        <v>2290</v>
      </c>
      <c t="s" s="3" r="E36">
        <v>2291</v>
      </c>
      <c s="3" r="F36">
        <v>1.0</v>
      </c>
      <c s="3" r="G36">
        <v>0.0</v>
      </c>
      <c s="3" r="H36">
        <v>1.0</v>
      </c>
      <c s="7" r="I36">
        <v>41983.19688657407</v>
      </c>
      <c t="s" s="3" r="J36">
        <v>2292</v>
      </c>
      <c t="s" s="3" r="K36">
        <v>2293</v>
      </c>
    </row>
    <row r="37">
      <c s="3" r="A37">
        <v>276.0</v>
      </c>
      <c t="s" s="3" r="B37">
        <v>2294</v>
      </c>
      <c t="s" s="3" r="C37">
        <v>2295</v>
      </c>
      <c t="s" s="3" r="D37">
        <v>2296</v>
      </c>
      <c t="s" s="3" r="E37">
        <v>2297</v>
      </c>
      <c s="3" r="F37">
        <v>0.25</v>
      </c>
      <c s="3" r="G37">
        <v>0.0</v>
      </c>
      <c s="3" r="H37">
        <v>0.25</v>
      </c>
      <c s="7" r="I37">
        <v>41983.03355324074</v>
      </c>
      <c t="s" s="3" r="J37">
        <v>2298</v>
      </c>
      <c t="s" s="3" r="K37">
        <v>2299</v>
      </c>
      <c t="s" s="3" r="N37">
        <v>2300</v>
      </c>
      <c t="str" r="O37">
        <f>SUM(O24,O26,O31,O22,O28,O18)</f>
        <v>256.601</v>
      </c>
      <c s="3" r="S37"/>
      <c s="41" r="T37"/>
      <c s="42" r="U37"/>
      <c s="41" r="V37"/>
    </row>
    <row r="38">
      <c s="3" r="A38">
        <v>275.0</v>
      </c>
      <c t="s" s="3" r="B38">
        <v>2301</v>
      </c>
      <c t="s" s="3" r="C38">
        <v>2302</v>
      </c>
      <c t="s" s="3" r="D38">
        <v>2303</v>
      </c>
      <c t="s" s="3" r="E38">
        <v>2304</v>
      </c>
      <c s="3" r="F38">
        <v>0.3</v>
      </c>
      <c s="3" r="G38">
        <v>0.0</v>
      </c>
      <c s="3" r="H38">
        <v>0.3</v>
      </c>
      <c s="7" r="I38">
        <v>41983.02438657408</v>
      </c>
      <c t="s" s="3" r="J38">
        <v>2305</v>
      </c>
      <c t="s" s="3" r="K38">
        <v>2306</v>
      </c>
      <c s="42" r="U38"/>
    </row>
    <row r="39">
      <c s="3" r="A39">
        <v>137.0</v>
      </c>
      <c t="s" s="3" r="B39">
        <v>2307</v>
      </c>
      <c t="s" s="3" r="C39">
        <v>2308</v>
      </c>
      <c t="s" s="3" r="D39">
        <v>2309</v>
      </c>
      <c t="s" s="3" r="E39">
        <v>2310</v>
      </c>
      <c s="3" r="F39">
        <v>1.5</v>
      </c>
      <c s="3" r="G39">
        <v>0.0</v>
      </c>
      <c s="3" r="H39">
        <v>1.58333</v>
      </c>
      <c s="7" r="I39">
        <v>41983.01642361111</v>
      </c>
      <c t="s" s="3" r="J39">
        <v>2311</v>
      </c>
      <c t="s" s="3" r="K39">
        <v>2312</v>
      </c>
    </row>
    <row r="40">
      <c s="3" r="A40">
        <v>274.0</v>
      </c>
      <c t="s" s="3" r="B40">
        <v>2313</v>
      </c>
      <c t="s" s="3" r="C40">
        <v>2314</v>
      </c>
      <c t="s" s="3" r="D40">
        <v>2315</v>
      </c>
      <c t="s" s="3" r="E40">
        <v>2316</v>
      </c>
      <c s="3" r="F40">
        <v>1.0</v>
      </c>
      <c s="3" r="G40">
        <v>0.0</v>
      </c>
      <c s="3" r="H40">
        <v>1.0</v>
      </c>
      <c s="7" r="I40">
        <v>41982.93099537037</v>
      </c>
      <c t="s" s="3" r="J40">
        <v>2317</v>
      </c>
      <c t="s" s="3" r="K40">
        <v>2318</v>
      </c>
    </row>
    <row r="41">
      <c s="3" r="A41">
        <v>155.0</v>
      </c>
      <c t="s" s="3" r="B41">
        <v>2319</v>
      </c>
      <c t="s" s="3" r="C41">
        <v>2320</v>
      </c>
      <c t="s" s="3" r="D41">
        <v>2321</v>
      </c>
      <c t="s" s="3" r="E41">
        <v>2322</v>
      </c>
      <c s="3" r="F41">
        <v>2.0</v>
      </c>
      <c s="3" r="G41">
        <v>0.0</v>
      </c>
      <c s="3" r="H41">
        <v>0.0</v>
      </c>
      <c s="7" r="I41">
        <v>41982.896261574075</v>
      </c>
      <c t="s" s="3" r="J41">
        <v>2323</v>
      </c>
      <c t="s" s="3" r="K41">
        <v>2324</v>
      </c>
    </row>
    <row r="42">
      <c s="3" r="A42">
        <v>273.0</v>
      </c>
      <c t="s" s="3" r="B42">
        <v>2325</v>
      </c>
      <c t="s" s="3" r="C42">
        <v>2326</v>
      </c>
      <c t="s" s="3" r="D42">
        <v>2327</v>
      </c>
      <c t="s" s="3" r="E42">
        <v>2328</v>
      </c>
      <c s="3" r="F42">
        <v>2.0</v>
      </c>
      <c s="3" r="G42">
        <v>0.0</v>
      </c>
      <c s="3" r="H42">
        <v>0.5</v>
      </c>
      <c s="7" r="I42">
        <v>41982.794641203705</v>
      </c>
      <c t="s" s="3" r="J42">
        <v>2329</v>
      </c>
      <c t="s" s="3" r="K42">
        <v>2330</v>
      </c>
    </row>
    <row r="43">
      <c s="3" r="A43">
        <v>272.0</v>
      </c>
      <c t="s" s="3" r="B43">
        <v>2331</v>
      </c>
      <c t="s" s="3" r="C43">
        <v>2332</v>
      </c>
      <c t="s" s="3" r="D43">
        <v>2333</v>
      </c>
      <c t="s" s="3" r="E43">
        <v>2334</v>
      </c>
      <c s="3" r="F43">
        <v>2.0</v>
      </c>
      <c s="3" r="G43">
        <v>0.0</v>
      </c>
      <c s="3" r="H43">
        <v>0.5</v>
      </c>
      <c s="7" r="I43">
        <v>41982.79439814815</v>
      </c>
      <c t="s" s="3" r="J43">
        <v>2335</v>
      </c>
      <c t="s" s="3" r="K43">
        <v>2336</v>
      </c>
    </row>
    <row r="44">
      <c s="3" r="A44">
        <v>260.0</v>
      </c>
      <c t="s" s="3" r="B44">
        <v>2337</v>
      </c>
      <c t="s" s="3" r="C44">
        <v>2338</v>
      </c>
      <c t="s" s="3" r="D44">
        <v>2339</v>
      </c>
      <c t="s" s="3" r="E44">
        <v>2340</v>
      </c>
      <c s="3" r="F44">
        <v>2.0</v>
      </c>
      <c s="3" r="G44">
        <v>0.0</v>
      </c>
      <c s="3" r="H44">
        <v>0.5</v>
      </c>
      <c s="7" r="I44">
        <v>41982.793287037035</v>
      </c>
      <c t="s" s="3" r="J44">
        <v>2341</v>
      </c>
      <c t="s" s="3" r="K44">
        <v>2342</v>
      </c>
    </row>
    <row r="45">
      <c s="3" r="A45">
        <v>261.0</v>
      </c>
      <c t="s" s="3" r="B45">
        <v>2343</v>
      </c>
      <c t="s" s="3" r="C45">
        <v>2344</v>
      </c>
      <c t="s" s="3" r="D45">
        <v>2345</v>
      </c>
      <c t="s" s="3" r="E45">
        <v>2346</v>
      </c>
      <c s="3" r="F45">
        <v>2.0</v>
      </c>
      <c s="3" r="G45">
        <v>0.0</v>
      </c>
      <c s="3" r="H45">
        <v>0.0</v>
      </c>
      <c s="7" r="I45">
        <v>41982.79305555556</v>
      </c>
      <c t="s" s="3" r="J45">
        <v>2347</v>
      </c>
      <c t="s" s="3" r="K45">
        <v>2348</v>
      </c>
    </row>
    <row r="46">
      <c s="3" r="A46">
        <v>271.0</v>
      </c>
      <c t="s" s="3" r="B46">
        <v>2349</v>
      </c>
      <c t="s" s="3" r="C46">
        <v>2350</v>
      </c>
      <c t="s" s="3" r="D46">
        <v>2351</v>
      </c>
      <c t="s" s="3" r="E46">
        <v>2352</v>
      </c>
      <c s="3" r="F46">
        <v>1.0</v>
      </c>
      <c s="3" r="G46">
        <v>0.0</v>
      </c>
      <c s="3" r="H46">
        <v>1.0</v>
      </c>
      <c s="7" r="I46">
        <v>41982.788564814815</v>
      </c>
      <c t="s" s="3" r="J46">
        <v>2353</v>
      </c>
      <c t="s" s="3" r="K46">
        <v>2354</v>
      </c>
    </row>
    <row r="47">
      <c s="3" r="A47">
        <v>270.0</v>
      </c>
      <c t="s" s="3" r="B47">
        <v>2355</v>
      </c>
      <c t="s" s="3" r="C47">
        <v>2356</v>
      </c>
      <c t="s" s="3" r="D47">
        <v>2357</v>
      </c>
      <c t="s" s="3" r="E47">
        <v>2358</v>
      </c>
      <c s="3" r="F47">
        <v>1.0</v>
      </c>
      <c s="3" r="G47">
        <v>0.0</v>
      </c>
      <c s="3" r="H47">
        <v>1.0</v>
      </c>
      <c s="7" r="I47">
        <v>41982.78815972222</v>
      </c>
      <c t="s" s="3" r="J47">
        <v>2359</v>
      </c>
      <c t="s" s="3" r="K47">
        <v>2360</v>
      </c>
    </row>
    <row r="48">
      <c s="3" r="A48">
        <v>269.0</v>
      </c>
      <c t="s" s="3" r="B48">
        <v>2361</v>
      </c>
      <c t="s" s="3" r="C48">
        <v>2362</v>
      </c>
      <c t="s" s="3" r="D48">
        <v>2363</v>
      </c>
      <c t="s" s="3" r="E48">
        <v>2364</v>
      </c>
      <c s="3" r="F48">
        <v>1.0</v>
      </c>
      <c s="3" r="G48">
        <v>0.0</v>
      </c>
      <c s="3" r="H48">
        <v>1.0</v>
      </c>
      <c s="7" r="I48">
        <v>41982.78796296296</v>
      </c>
      <c t="s" s="3" r="J48">
        <v>2365</v>
      </c>
      <c t="s" s="3" r="K48">
        <v>2366</v>
      </c>
    </row>
    <row r="49">
      <c s="3" r="A49">
        <v>129.0</v>
      </c>
      <c t="s" s="3" r="B49">
        <v>2367</v>
      </c>
      <c t="s" s="3" r="C49">
        <v>2368</v>
      </c>
      <c t="s" s="3" r="D49">
        <v>2369</v>
      </c>
      <c t="s" s="3" r="E49">
        <v>2370</v>
      </c>
      <c s="3" r="F49">
        <v>1.25</v>
      </c>
      <c s="3" r="G49">
        <v>0.0</v>
      </c>
      <c s="3" r="H49">
        <v>1.5</v>
      </c>
      <c s="7" r="I49">
        <v>41982.7434375</v>
      </c>
      <c t="s" s="3" r="J49">
        <v>2371</v>
      </c>
      <c t="s" s="3" r="K49">
        <v>2372</v>
      </c>
    </row>
    <row r="50">
      <c s="3" r="A50">
        <v>135.0</v>
      </c>
      <c t="s" s="3" r="B50">
        <v>2373</v>
      </c>
      <c t="s" s="3" r="C50">
        <v>2374</v>
      </c>
      <c t="s" s="3" r="D50">
        <v>2375</v>
      </c>
      <c t="s" s="3" r="E50">
        <v>2376</v>
      </c>
      <c s="3" r="F50">
        <v>0.75</v>
      </c>
      <c s="3" r="G50">
        <v>0.0</v>
      </c>
      <c s="3" r="H50">
        <v>1.08</v>
      </c>
      <c s="7" r="I50">
        <v>41982.7430787037</v>
      </c>
      <c t="s" s="3" r="J50">
        <v>2377</v>
      </c>
      <c t="s" s="3" r="K50">
        <v>2378</v>
      </c>
    </row>
    <row r="51">
      <c s="3" r="A51">
        <v>158.0</v>
      </c>
      <c t="s" s="3" r="B51">
        <v>2379</v>
      </c>
      <c t="s" s="3" r="C51">
        <v>2380</v>
      </c>
      <c t="s" s="3" r="D51">
        <v>2381</v>
      </c>
      <c t="s" s="3" r="E51">
        <v>2382</v>
      </c>
      <c s="3" r="F51">
        <v>0.75</v>
      </c>
      <c s="3" r="G51">
        <v>0.0</v>
      </c>
      <c s="3" r="H51">
        <v>0.75</v>
      </c>
      <c s="7" r="I51">
        <v>41982.742951388886</v>
      </c>
      <c t="s" s="3" r="J51">
        <v>2383</v>
      </c>
      <c t="s" s="3" r="K51">
        <v>2384</v>
      </c>
    </row>
    <row r="52">
      <c s="3" r="A52">
        <v>156.0</v>
      </c>
      <c t="s" s="3" r="B52">
        <v>2385</v>
      </c>
      <c t="s" s="3" r="C52">
        <v>2386</v>
      </c>
      <c t="s" s="3" r="D52">
        <v>2387</v>
      </c>
      <c t="s" s="3" r="E52">
        <v>2388</v>
      </c>
      <c s="3" r="F52">
        <v>0.75</v>
      </c>
      <c s="3" r="G52">
        <v>0.0</v>
      </c>
      <c s="3" r="H52">
        <v>1.08</v>
      </c>
      <c s="7" r="I52">
        <v>41982.74201388889</v>
      </c>
      <c t="s" s="3" r="J52">
        <v>2389</v>
      </c>
      <c t="s" s="3" r="K52">
        <v>2390</v>
      </c>
    </row>
    <row r="53">
      <c s="3" r="A53">
        <v>157.0</v>
      </c>
      <c t="s" s="3" r="B53">
        <v>2391</v>
      </c>
      <c t="s" s="3" r="C53">
        <v>2392</v>
      </c>
      <c t="s" s="3" r="D53">
        <v>2393</v>
      </c>
      <c t="s" s="3" r="E53">
        <v>2394</v>
      </c>
      <c s="3" r="F53">
        <v>0.75</v>
      </c>
      <c s="3" r="G53">
        <v>0.0</v>
      </c>
      <c s="3" r="H53">
        <v>1.08</v>
      </c>
      <c s="7" r="I53">
        <v>41982.74136574074</v>
      </c>
      <c t="s" s="3" r="J53">
        <v>2395</v>
      </c>
      <c t="s" s="3" r="K53">
        <v>2396</v>
      </c>
    </row>
    <row r="54">
      <c s="3" r="A54">
        <v>187.0</v>
      </c>
      <c t="s" s="3" r="B54">
        <v>2397</v>
      </c>
      <c t="s" s="3" r="C54">
        <v>2398</v>
      </c>
      <c t="s" s="3" r="D54">
        <v>2399</v>
      </c>
      <c t="s" s="3" r="E54">
        <v>2400</v>
      </c>
      <c s="3" r="F54">
        <v>0.5</v>
      </c>
      <c s="3" r="G54">
        <v>0.0</v>
      </c>
      <c s="3" r="H54">
        <v>0.5</v>
      </c>
      <c s="7" r="I54">
        <v>41982.730266203704</v>
      </c>
      <c t="s" s="3" r="J54">
        <v>2401</v>
      </c>
      <c t="s" s="3" r="K54">
        <v>2402</v>
      </c>
    </row>
    <row r="55">
      <c s="3" r="A55">
        <v>191.0</v>
      </c>
      <c t="s" s="3" r="B55">
        <v>2403</v>
      </c>
      <c t="s" s="3" r="C55">
        <v>2404</v>
      </c>
      <c t="s" s="3" r="D55">
        <v>2405</v>
      </c>
      <c t="s" s="3" r="E55">
        <v>2406</v>
      </c>
      <c s="3" r="F55">
        <v>0.5</v>
      </c>
      <c s="3" r="G55"/>
      <c s="3" r="H55">
        <v>0.5</v>
      </c>
      <c s="7" r="I55">
        <v>41982.72957175926</v>
      </c>
      <c t="s" s="3" r="J55">
        <v>2407</v>
      </c>
      <c t="s" s="3" r="K55">
        <v>2408</v>
      </c>
    </row>
    <row r="56">
      <c s="3" r="A56">
        <v>134.0</v>
      </c>
      <c t="s" s="3" r="B56">
        <v>2409</v>
      </c>
      <c t="s" s="3" r="C56">
        <v>2410</v>
      </c>
      <c t="s" s="3" r="D56">
        <v>2411</v>
      </c>
      <c t="s" s="3" r="E56">
        <v>2412</v>
      </c>
      <c s="3" r="F56">
        <v>2.0</v>
      </c>
      <c s="3" r="G56">
        <v>0.0</v>
      </c>
      <c s="3" r="H56">
        <v>2.5</v>
      </c>
      <c s="7" r="I56">
        <v>41982.72560185185</v>
      </c>
      <c t="s" s="3" r="J56">
        <v>2413</v>
      </c>
      <c t="s" s="3" r="K56">
        <v>2414</v>
      </c>
    </row>
    <row r="57">
      <c s="3" r="A57">
        <v>151.0</v>
      </c>
      <c t="s" s="3" r="B57">
        <v>2415</v>
      </c>
      <c t="s" s="3" r="C57">
        <v>2416</v>
      </c>
      <c t="s" s="3" r="D57">
        <v>2417</v>
      </c>
      <c t="s" s="3" r="E57">
        <v>2418</v>
      </c>
      <c s="3" r="F57">
        <v>2.0</v>
      </c>
      <c s="3" r="G57">
        <v>0.0</v>
      </c>
      <c s="3" r="H57">
        <v>0.0</v>
      </c>
      <c s="7" r="I57">
        <v>41982.725381944445</v>
      </c>
      <c t="s" s="3" r="J57">
        <v>2419</v>
      </c>
      <c t="s" s="3" r="K57">
        <v>2420</v>
      </c>
    </row>
    <row r="58">
      <c s="3" r="A58">
        <v>149.0</v>
      </c>
      <c t="s" s="3" r="B58">
        <v>2421</v>
      </c>
      <c t="s" s="3" r="C58">
        <v>2422</v>
      </c>
      <c t="s" s="3" r="D58">
        <v>2423</v>
      </c>
      <c t="s" s="3" r="E58">
        <v>2424</v>
      </c>
      <c s="3" r="F58">
        <v>2.0</v>
      </c>
      <c s="3" r="G58">
        <v>0.0</v>
      </c>
      <c s="3" r="H58">
        <v>2.5</v>
      </c>
      <c s="7" r="I58">
        <v>41982.72524305555</v>
      </c>
      <c t="s" s="3" r="J58">
        <v>2425</v>
      </c>
      <c t="s" s="3" r="K58">
        <v>2426</v>
      </c>
    </row>
    <row r="59">
      <c s="3" r="A59">
        <v>150.0</v>
      </c>
      <c t="s" s="3" r="B59">
        <v>2427</v>
      </c>
      <c t="s" s="3" r="C59">
        <v>2428</v>
      </c>
      <c t="s" s="3" r="D59">
        <v>2429</v>
      </c>
      <c t="s" s="3" r="E59">
        <v>2430</v>
      </c>
      <c s="3" r="F59">
        <v>2.0</v>
      </c>
      <c s="3" r="G59">
        <v>0.0</v>
      </c>
      <c s="3" r="H59">
        <v>2.5</v>
      </c>
      <c s="7" r="I59">
        <v>41982.725011574075</v>
      </c>
      <c t="s" s="3" r="J59">
        <v>2431</v>
      </c>
      <c t="s" s="3" r="K59">
        <v>2432</v>
      </c>
    </row>
    <row r="60">
      <c s="3" r="A60">
        <v>118.0</v>
      </c>
      <c t="s" s="3" r="B60">
        <v>2433</v>
      </c>
      <c t="s" s="3" r="C60">
        <v>2434</v>
      </c>
      <c t="s" s="3" r="D60">
        <v>2435</v>
      </c>
      <c t="s" s="3" r="E60">
        <v>2436</v>
      </c>
      <c s="3" r="F60">
        <v>1.25</v>
      </c>
      <c s="3" r="G60">
        <v>0.0</v>
      </c>
      <c s="3" r="H60">
        <v>1.25</v>
      </c>
      <c s="7" r="I60">
        <v>41982.706712962965</v>
      </c>
      <c t="s" s="3" r="J60">
        <v>2437</v>
      </c>
      <c t="s" s="3" r="K60">
        <v>2438</v>
      </c>
    </row>
    <row r="61">
      <c s="3" r="A61">
        <v>250.0</v>
      </c>
      <c t="s" s="3" r="B61">
        <v>2439</v>
      </c>
      <c t="s" s="3" r="C61">
        <v>2440</v>
      </c>
      <c t="s" s="3" r="D61">
        <v>2441</v>
      </c>
      <c t="s" s="3" r="E61">
        <v>2442</v>
      </c>
      <c s="3" r="F61">
        <v>1.5</v>
      </c>
      <c s="3" r="G61">
        <v>0.0</v>
      </c>
      <c s="3" r="H61">
        <v>0.9</v>
      </c>
      <c s="7" r="I61">
        <v>41982.43318287037</v>
      </c>
      <c t="s" s="3" r="J61">
        <v>2443</v>
      </c>
      <c t="s" s="3" r="K61">
        <v>2444</v>
      </c>
    </row>
    <row r="62">
      <c s="3" r="A62">
        <v>246.0</v>
      </c>
      <c t="s" s="3" r="B62">
        <v>2445</v>
      </c>
      <c t="s" s="3" r="C62">
        <v>2446</v>
      </c>
      <c t="s" s="3" r="D62">
        <v>2447</v>
      </c>
      <c t="s" s="3" r="E62">
        <v>2448</v>
      </c>
      <c s="3" r="F62">
        <v>3.0</v>
      </c>
      <c s="3" r="G62">
        <v>2.766</v>
      </c>
      <c s="3" r="H62">
        <v>4.2333</v>
      </c>
      <c s="7" r="I62">
        <v>41980.72081018519</v>
      </c>
      <c t="s" s="3" r="J62">
        <v>2449</v>
      </c>
      <c t="s" s="3" r="K62">
        <v>2450</v>
      </c>
    </row>
    <row r="63">
      <c s="3" r="A63">
        <v>259.0</v>
      </c>
      <c t="s" s="3" r="B63">
        <v>2451</v>
      </c>
      <c t="s" s="3" r="C63">
        <v>2452</v>
      </c>
      <c t="s" s="3" r="D63">
        <v>2453</v>
      </c>
      <c t="s" s="3" r="E63">
        <v>2454</v>
      </c>
      <c s="3" r="F63">
        <v>1.0</v>
      </c>
      <c s="3" r="G63">
        <v>0.0</v>
      </c>
      <c s="3" r="H63">
        <v>1.0</v>
      </c>
      <c s="7" r="I63">
        <v>41978.495775462965</v>
      </c>
      <c t="s" s="3" r="J63">
        <v>2455</v>
      </c>
      <c t="s" s="3" r="K63">
        <v>2456</v>
      </c>
    </row>
    <row r="64">
      <c s="3" r="A64">
        <v>258.0</v>
      </c>
      <c t="s" s="3" r="B64">
        <v>2457</v>
      </c>
      <c t="s" s="3" r="C64">
        <v>2458</v>
      </c>
      <c t="s" s="3" r="D64">
        <v>2459</v>
      </c>
      <c t="s" s="3" r="E64">
        <v>2460</v>
      </c>
      <c s="3" r="F64">
        <v>1.0</v>
      </c>
      <c s="3" r="G64">
        <v>0.0</v>
      </c>
      <c s="3" r="H64">
        <v>1.0</v>
      </c>
      <c s="7" r="I64">
        <v>41978.495625</v>
      </c>
      <c t="s" s="3" r="J64">
        <v>2461</v>
      </c>
      <c t="s" s="3" r="K64">
        <v>2462</v>
      </c>
    </row>
    <row r="65">
      <c s="3" r="A65">
        <v>257.0</v>
      </c>
      <c t="s" s="3" r="B65">
        <v>2463</v>
      </c>
      <c t="s" s="3" r="C65">
        <v>2464</v>
      </c>
      <c t="s" s="3" r="D65">
        <v>2465</v>
      </c>
      <c t="s" s="3" r="E65">
        <v>2466</v>
      </c>
      <c s="3" r="F65">
        <v>1.5</v>
      </c>
      <c s="3" r="G65">
        <v>0.0</v>
      </c>
      <c s="3" r="H65">
        <v>1.5</v>
      </c>
      <c s="7" r="I65">
        <v>41977.843935185185</v>
      </c>
      <c t="s" s="3" r="J65">
        <v>2467</v>
      </c>
      <c t="s" s="3" r="K65">
        <v>2468</v>
      </c>
    </row>
    <row r="66">
      <c s="3" r="A66">
        <v>256.0</v>
      </c>
      <c t="s" s="3" r="B66">
        <v>2469</v>
      </c>
      <c t="s" s="3" r="C66">
        <v>2470</v>
      </c>
      <c t="s" s="3" r="D66">
        <v>2471</v>
      </c>
      <c t="s" s="3" r="E66">
        <v>2472</v>
      </c>
      <c s="3" r="F66">
        <v>1.5</v>
      </c>
      <c s="3" r="G66">
        <v>0.0</v>
      </c>
      <c s="3" r="H66">
        <v>1.5</v>
      </c>
      <c s="7" r="I66">
        <v>41977.84378472222</v>
      </c>
      <c t="s" s="3" r="J66">
        <v>2473</v>
      </c>
      <c t="s" s="3" r="K66">
        <v>2474</v>
      </c>
    </row>
    <row r="67">
      <c s="3" r="A67">
        <v>255.0</v>
      </c>
      <c t="s" s="3" r="B67">
        <v>2475</v>
      </c>
      <c t="s" s="3" r="C67">
        <v>2476</v>
      </c>
      <c t="s" s="3" r="D67">
        <v>2477</v>
      </c>
      <c t="s" s="3" r="E67">
        <v>2478</v>
      </c>
      <c s="3" r="F67">
        <v>1.5</v>
      </c>
      <c s="3" r="G67">
        <v>0.0</v>
      </c>
      <c s="3" r="H67">
        <v>1.5</v>
      </c>
      <c s="7" r="I67">
        <v>41977.84364583333</v>
      </c>
      <c t="s" s="3" r="J67">
        <v>2479</v>
      </c>
      <c t="s" s="3" r="K67">
        <v>2480</v>
      </c>
    </row>
    <row r="68">
      <c s="3" r="A68">
        <v>254.0</v>
      </c>
      <c t="s" s="3" r="B68">
        <v>2481</v>
      </c>
      <c t="s" s="3" r="C68">
        <v>2482</v>
      </c>
      <c t="s" s="3" r="D68">
        <v>2483</v>
      </c>
      <c t="s" s="3" r="E68">
        <v>2484</v>
      </c>
      <c s="3" r="F68">
        <v>1.5</v>
      </c>
      <c s="3" r="G68">
        <v>0.0</v>
      </c>
      <c s="3" r="H68">
        <v>1.5</v>
      </c>
      <c s="7" r="I68">
        <v>41977.843460648146</v>
      </c>
      <c t="s" s="3" r="J68">
        <v>2485</v>
      </c>
      <c t="s" s="3" r="K68">
        <v>2486</v>
      </c>
    </row>
    <row r="69">
      <c s="3" r="A69">
        <v>27.0</v>
      </c>
      <c t="s" s="3" r="B69">
        <v>2487</v>
      </c>
      <c t="s" s="3" r="C69">
        <v>2488</v>
      </c>
      <c t="s" s="3" r="D69">
        <v>2489</v>
      </c>
      <c t="s" s="3" r="E69">
        <v>2490</v>
      </c>
      <c s="3" r="F69"/>
      <c s="3" r="G69"/>
      <c s="3" r="H69"/>
      <c s="7" r="I69">
        <v>41977.8428125</v>
      </c>
      <c t="s" s="3" r="J69">
        <v>2491</v>
      </c>
      <c t="s" s="3" r="K69">
        <v>2492</v>
      </c>
    </row>
    <row r="70">
      <c s="3" r="A70">
        <v>253.0</v>
      </c>
      <c t="s" s="3" r="B70">
        <v>2493</v>
      </c>
      <c t="s" s="3" r="C70">
        <v>2494</v>
      </c>
      <c t="s" s="3" r="D70">
        <v>2495</v>
      </c>
      <c t="s" s="3" r="E70">
        <v>2496</v>
      </c>
      <c s="3" r="F70">
        <v>2.5</v>
      </c>
      <c s="3" r="G70">
        <v>0.0</v>
      </c>
      <c s="3" r="H70">
        <v>2.5</v>
      </c>
      <c s="7" r="I70">
        <v>41977.840949074074</v>
      </c>
      <c t="s" s="3" r="J70">
        <v>2497</v>
      </c>
      <c t="s" s="3" r="K70">
        <v>2498</v>
      </c>
    </row>
    <row r="71">
      <c s="3" r="A71">
        <v>252.0</v>
      </c>
      <c t="s" s="3" r="B71">
        <v>2499</v>
      </c>
      <c t="s" s="3" r="C71">
        <v>2500</v>
      </c>
      <c t="s" s="3" r="D71">
        <v>2501</v>
      </c>
      <c t="s" s="3" r="E71">
        <v>2502</v>
      </c>
      <c s="3" r="F71">
        <v>2.5</v>
      </c>
      <c s="3" r="G71">
        <v>0.0</v>
      </c>
      <c s="3" r="H71">
        <v>2.5</v>
      </c>
      <c s="7" r="I71">
        <v>41977.840902777774</v>
      </c>
      <c t="s" s="3" r="J71">
        <v>2503</v>
      </c>
      <c t="s" s="3" r="K71">
        <v>2504</v>
      </c>
    </row>
    <row r="72">
      <c s="3" r="A72">
        <v>251.0</v>
      </c>
      <c t="s" s="3" r="B72">
        <v>2505</v>
      </c>
      <c t="s" s="3" r="C72">
        <v>2506</v>
      </c>
      <c t="s" s="3" r="D72">
        <v>2507</v>
      </c>
      <c t="s" s="3" r="E72">
        <v>2508</v>
      </c>
      <c s="3" r="F72">
        <v>2.5</v>
      </c>
      <c s="3" r="G72">
        <v>0.0</v>
      </c>
      <c s="3" r="H72">
        <v>2.5</v>
      </c>
      <c s="7" r="I72">
        <v>41977.84043981481</v>
      </c>
      <c t="s" s="3" r="J72">
        <v>2509</v>
      </c>
      <c t="s" s="3" r="K72">
        <v>2510</v>
      </c>
    </row>
    <row r="73">
      <c s="3" r="A73">
        <v>140.0</v>
      </c>
      <c t="s" s="3" r="B73">
        <v>2511</v>
      </c>
      <c t="s" s="3" r="C73">
        <v>2512</v>
      </c>
      <c t="s" s="3" r="D73">
        <v>2513</v>
      </c>
      <c t="s" s="3" r="E73">
        <v>2514</v>
      </c>
      <c s="3" r="F73">
        <v>2.5</v>
      </c>
      <c s="3" r="G73">
        <v>0.0</v>
      </c>
      <c s="3" r="H73">
        <v>5.37</v>
      </c>
      <c s="7" r="I73">
        <v>41975.873032407406</v>
      </c>
      <c t="s" s="3" r="J73">
        <v>2515</v>
      </c>
      <c t="s" s="3" r="K73">
        <v>2516</v>
      </c>
    </row>
    <row r="74">
      <c s="3" r="A74">
        <v>141.0</v>
      </c>
      <c t="s" s="3" r="B74">
        <v>2517</v>
      </c>
      <c t="s" s="3" r="C74">
        <v>2518</v>
      </c>
      <c t="s" s="3" r="D74">
        <v>2519</v>
      </c>
      <c t="s" s="3" r="E74">
        <v>2520</v>
      </c>
      <c s="3" r="F74">
        <v>2.5</v>
      </c>
      <c s="3" r="G74">
        <v>0.0</v>
      </c>
      <c s="3" r="H74">
        <v>5.37</v>
      </c>
      <c s="7" r="I74">
        <v>41975.659375</v>
      </c>
      <c t="s" s="3" r="J74">
        <v>2521</v>
      </c>
      <c t="s" s="3" r="K74">
        <v>2522</v>
      </c>
    </row>
    <row r="75">
      <c s="3" r="A75">
        <v>138.0</v>
      </c>
      <c t="s" s="3" r="B75">
        <v>2523</v>
      </c>
      <c t="s" s="3" r="C75">
        <v>2524</v>
      </c>
      <c t="s" s="3" r="D75">
        <v>2525</v>
      </c>
      <c t="s" s="3" r="E75">
        <v>2526</v>
      </c>
      <c s="3" r="F75">
        <v>2.5</v>
      </c>
      <c s="3" r="G75">
        <v>0.0</v>
      </c>
      <c s="3" r="H75">
        <v>5.37</v>
      </c>
      <c s="7" r="I75">
        <v>41975.65913194444</v>
      </c>
      <c t="s" s="3" r="J75">
        <v>2527</v>
      </c>
      <c t="s" s="3" r="K75">
        <v>2528</v>
      </c>
    </row>
    <row r="76">
      <c s="3" r="A76">
        <v>139.0</v>
      </c>
      <c t="s" s="3" r="B76">
        <v>2529</v>
      </c>
      <c t="s" s="3" r="C76">
        <v>2530</v>
      </c>
      <c t="s" s="3" r="D76">
        <v>2531</v>
      </c>
      <c t="s" s="3" r="E76">
        <v>2532</v>
      </c>
      <c s="3" r="F76">
        <v>2.5</v>
      </c>
      <c s="3" r="G76">
        <v>0.0</v>
      </c>
      <c s="3" r="H76">
        <v>5.37</v>
      </c>
      <c s="7" r="I76">
        <v>41975.65876157407</v>
      </c>
      <c t="s" s="3" r="J76">
        <v>2533</v>
      </c>
      <c t="s" s="3" r="K76">
        <v>2534</v>
      </c>
    </row>
    <row r="77">
      <c s="3" r="A77">
        <v>249.0</v>
      </c>
      <c t="s" s="3" r="B77">
        <v>2535</v>
      </c>
      <c t="s" s="3" r="C77">
        <v>2536</v>
      </c>
      <c t="s" s="3" r="D77">
        <v>2537</v>
      </c>
      <c t="s" s="3" r="E77">
        <v>2538</v>
      </c>
      <c s="3" r="F77">
        <v>1.25</v>
      </c>
      <c s="3" r="G77">
        <v>0.0</v>
      </c>
      <c s="3" r="H77">
        <v>1.25</v>
      </c>
      <c s="7" r="I77">
        <v>41974.7987037037</v>
      </c>
      <c t="s" s="3" r="J77">
        <v>2539</v>
      </c>
      <c t="s" s="3" r="K77">
        <v>2540</v>
      </c>
    </row>
    <row r="78">
      <c s="3" r="A78">
        <v>247.0</v>
      </c>
      <c t="s" s="3" r="B78">
        <v>2541</v>
      </c>
      <c t="s" s="3" r="C78">
        <v>2542</v>
      </c>
      <c t="s" s="3" r="D78">
        <v>2543</v>
      </c>
      <c t="s" s="3" r="E78">
        <v>2544</v>
      </c>
      <c s="3" r="F78">
        <v>0.5</v>
      </c>
      <c s="3" r="G78">
        <v>0.0</v>
      </c>
      <c s="3" r="H78">
        <v>1.0</v>
      </c>
      <c s="7" r="I78">
        <v>41973.77614583333</v>
      </c>
      <c t="s" s="3" r="J78">
        <v>2545</v>
      </c>
      <c t="s" s="3" r="K78">
        <v>2546</v>
      </c>
    </row>
    <row r="79">
      <c s="3" r="A79">
        <v>235.0</v>
      </c>
      <c t="s" s="3" r="B79">
        <v>2547</v>
      </c>
      <c t="s" s="3" r="C79">
        <v>2548</v>
      </c>
      <c t="s" s="3" r="D79">
        <v>2549</v>
      </c>
      <c t="s" s="3" r="E79">
        <v>2550</v>
      </c>
      <c s="3" r="F79">
        <v>0.15</v>
      </c>
      <c s="3" r="G79">
        <v>0.0</v>
      </c>
      <c s="3" r="H79">
        <v>0.15</v>
      </c>
      <c s="7" r="I79">
        <v>41973.74182870371</v>
      </c>
      <c t="s" s="3" r="J79">
        <v>2551</v>
      </c>
      <c t="s" s="3" r="K79">
        <v>2552</v>
      </c>
    </row>
    <row r="80">
      <c s="3" r="A80">
        <v>245.0</v>
      </c>
      <c t="s" s="3" r="B80">
        <v>2553</v>
      </c>
      <c t="s" s="3" r="C80">
        <v>2554</v>
      </c>
      <c t="s" s="3" r="D80">
        <v>2555</v>
      </c>
      <c t="s" s="3" r="E80">
        <v>2556</v>
      </c>
      <c s="3" r="F80">
        <v>1.0</v>
      </c>
      <c s="3" r="G80">
        <v>0.0</v>
      </c>
      <c s="3" r="H80">
        <v>2.5</v>
      </c>
      <c s="7" r="I80">
        <v>41972.741747685184</v>
      </c>
      <c t="s" s="3" r="J80">
        <v>2557</v>
      </c>
      <c t="s" s="3" r="K80">
        <v>2558</v>
      </c>
    </row>
    <row r="81">
      <c s="3" r="A81">
        <v>244.0</v>
      </c>
      <c t="s" s="3" r="B81">
        <v>2559</v>
      </c>
      <c t="s" s="3" r="C81">
        <v>2560</v>
      </c>
      <c t="s" s="3" r="D81">
        <v>2561</v>
      </c>
      <c t="s" s="3" r="E81">
        <v>2562</v>
      </c>
      <c s="3" r="F81">
        <v>0.25</v>
      </c>
      <c s="3" r="G81">
        <v>0.0</v>
      </c>
      <c s="3" r="H81">
        <v>1.0</v>
      </c>
      <c s="7" r="I81">
        <v>41972.52417824074</v>
      </c>
      <c t="s" s="3" r="J81">
        <v>2563</v>
      </c>
      <c t="s" s="3" r="K81">
        <v>2564</v>
      </c>
    </row>
    <row r="82">
      <c s="3" r="A82">
        <v>243.0</v>
      </c>
      <c t="s" s="3" r="B82">
        <v>2565</v>
      </c>
      <c t="s" s="3" r="C82">
        <v>2566</v>
      </c>
      <c t="s" s="3" r="D82">
        <v>2567</v>
      </c>
      <c t="s" s="3" r="E82">
        <v>2568</v>
      </c>
      <c s="3" r="F82">
        <v>0.5</v>
      </c>
      <c s="3" r="G82">
        <v>0.0</v>
      </c>
      <c s="3" r="H82">
        <v>0.75</v>
      </c>
      <c s="7" r="I82">
        <v>41972.48726851852</v>
      </c>
      <c t="s" s="3" r="J82">
        <v>2569</v>
      </c>
      <c t="s" s="3" r="K82">
        <v>2570</v>
      </c>
    </row>
    <row r="83">
      <c s="3" r="A83">
        <v>241.0</v>
      </c>
      <c t="s" s="3" r="B83">
        <v>2571</v>
      </c>
      <c t="s" s="3" r="C83">
        <v>2572</v>
      </c>
      <c t="s" s="3" r="D83">
        <v>2573</v>
      </c>
      <c t="s" s="3" r="E83">
        <v>2574</v>
      </c>
      <c s="3" r="F83">
        <v>0.25</v>
      </c>
      <c s="3" r="G83">
        <v>0.0</v>
      </c>
      <c s="3" r="H83">
        <v>0.25</v>
      </c>
      <c s="7" r="I83">
        <v>41971.54194444444</v>
      </c>
      <c t="s" s="3" r="J83">
        <v>2575</v>
      </c>
      <c t="s" s="3" r="K83">
        <v>2576</v>
      </c>
    </row>
    <row r="84">
      <c s="3" r="A84">
        <v>242.0</v>
      </c>
      <c t="s" s="3" r="B84">
        <v>2577</v>
      </c>
      <c t="s" s="3" r="C84">
        <v>2578</v>
      </c>
      <c t="s" s="3" r="D84">
        <v>2579</v>
      </c>
      <c t="s" s="3" r="E84">
        <v>2580</v>
      </c>
      <c s="3" r="F84">
        <v>0.25</v>
      </c>
      <c s="3" r="G84">
        <v>0.0</v>
      </c>
      <c s="3" r="H84">
        <v>0.25</v>
      </c>
      <c s="7" r="I84">
        <v>41971.54194444444</v>
      </c>
      <c t="s" s="3" r="J84">
        <v>2581</v>
      </c>
      <c t="s" s="3" r="K84">
        <v>2582</v>
      </c>
    </row>
    <row r="85">
      <c s="3" r="A85">
        <v>240.0</v>
      </c>
      <c t="s" s="3" r="B85">
        <v>2583</v>
      </c>
      <c t="s" s="3" r="C85">
        <v>2584</v>
      </c>
      <c t="s" s="3" r="D85">
        <v>2585</v>
      </c>
      <c t="s" s="3" r="E85">
        <v>2586</v>
      </c>
      <c s="3" r="F85">
        <v>0.25</v>
      </c>
      <c s="3" r="G85">
        <v>0.0</v>
      </c>
      <c s="3" r="H85">
        <v>0.25</v>
      </c>
      <c s="7" r="I85">
        <v>41971.54174768519</v>
      </c>
      <c t="s" s="3" r="J85">
        <v>2587</v>
      </c>
      <c t="s" s="3" r="K85">
        <v>2588</v>
      </c>
    </row>
    <row r="86">
      <c s="3" r="A86">
        <v>239.0</v>
      </c>
      <c t="s" s="3" r="B86">
        <v>2589</v>
      </c>
      <c t="s" s="3" r="C86">
        <v>2590</v>
      </c>
      <c t="s" s="3" r="D86">
        <v>2591</v>
      </c>
      <c t="s" s="3" r="E86">
        <v>2592</v>
      </c>
      <c s="3" r="F86">
        <v>0.25</v>
      </c>
      <c s="3" r="G86">
        <v>0.0</v>
      </c>
      <c s="3" r="H86">
        <v>0.25</v>
      </c>
      <c s="7" r="I86">
        <v>41971.5415162037</v>
      </c>
      <c t="s" s="3" r="J86">
        <v>2593</v>
      </c>
      <c t="s" s="3" r="K86">
        <v>2594</v>
      </c>
    </row>
    <row r="87">
      <c s="3" r="A87">
        <v>180.0</v>
      </c>
      <c t="s" s="3" r="B87">
        <v>2595</v>
      </c>
      <c t="s" s="3" r="C87">
        <v>2596</v>
      </c>
      <c t="s" s="3" r="D87">
        <v>2597</v>
      </c>
      <c t="s" s="3" r="E87">
        <v>2598</v>
      </c>
      <c s="3" r="F87">
        <v>0.5</v>
      </c>
      <c s="3" r="G87">
        <v>0.0</v>
      </c>
      <c s="3" r="H87">
        <v>0.5</v>
      </c>
      <c s="7" r="I87">
        <v>41971.53103009259</v>
      </c>
      <c t="s" s="3" r="J87">
        <v>2599</v>
      </c>
      <c t="s" s="3" r="K87">
        <v>2600</v>
      </c>
    </row>
    <row r="88">
      <c s="3" r="A88">
        <v>179.0</v>
      </c>
      <c t="s" s="3" r="B88">
        <v>2601</v>
      </c>
      <c t="s" s="3" r="C88">
        <v>2602</v>
      </c>
      <c t="s" s="3" r="D88">
        <v>2603</v>
      </c>
      <c t="s" s="3" r="E88">
        <v>2604</v>
      </c>
      <c s="3" r="F88">
        <v>0.5</v>
      </c>
      <c s="3" r="G88">
        <v>0.0</v>
      </c>
      <c s="3" r="H88">
        <v>0.5</v>
      </c>
      <c s="7" r="I88">
        <v>41971.53091435185</v>
      </c>
      <c t="s" s="3" r="J88">
        <v>2605</v>
      </c>
      <c t="s" s="3" r="K88">
        <v>2606</v>
      </c>
    </row>
    <row r="89">
      <c s="3" r="A89">
        <v>178.0</v>
      </c>
      <c t="s" s="3" r="B89">
        <v>2607</v>
      </c>
      <c t="s" s="3" r="C89">
        <v>2608</v>
      </c>
      <c t="s" s="3" r="D89">
        <v>2609</v>
      </c>
      <c t="s" s="3" r="E89">
        <v>2610</v>
      </c>
      <c s="3" r="F89">
        <v>0.5</v>
      </c>
      <c s="3" r="G89">
        <v>0.0</v>
      </c>
      <c s="3" r="H89">
        <v>0.5</v>
      </c>
      <c s="7" r="I89">
        <v>41971.53082175926</v>
      </c>
      <c t="s" s="3" r="J89">
        <v>2611</v>
      </c>
      <c t="s" s="3" r="K89">
        <v>2612</v>
      </c>
    </row>
    <row r="90">
      <c s="3" r="A90">
        <v>177.0</v>
      </c>
      <c t="s" s="3" r="B90">
        <v>2613</v>
      </c>
      <c t="s" s="3" r="C90">
        <v>2614</v>
      </c>
      <c t="s" s="3" r="D90">
        <v>2615</v>
      </c>
      <c t="s" s="3" r="E90">
        <v>2616</v>
      </c>
      <c s="3" r="F90">
        <v>0.5</v>
      </c>
      <c s="3" r="G90">
        <v>0.0</v>
      </c>
      <c s="3" r="H90">
        <v>0.5</v>
      </c>
      <c s="7" r="I90">
        <v>41971.5306712963</v>
      </c>
      <c t="s" s="3" r="J90">
        <v>2617</v>
      </c>
      <c t="s" s="3" r="K90">
        <v>2618</v>
      </c>
    </row>
    <row r="91">
      <c s="3" r="A91">
        <v>136.0</v>
      </c>
      <c t="s" s="3" r="B91">
        <v>2619</v>
      </c>
      <c t="s" s="3" r="C91">
        <v>2620</v>
      </c>
      <c t="s" s="3" r="D91">
        <v>2621</v>
      </c>
      <c t="s" s="3" r="E91">
        <v>2622</v>
      </c>
      <c s="3" r="F91">
        <v>1.0</v>
      </c>
      <c s="3" r="G91">
        <v>0.0</v>
      </c>
      <c s="3" r="H91">
        <v>0.75</v>
      </c>
      <c s="7" r="I91">
        <v>41971.51119212963</v>
      </c>
      <c t="s" s="3" r="J91">
        <v>2623</v>
      </c>
      <c t="s" s="3" r="K91">
        <v>2624</v>
      </c>
    </row>
    <row r="92">
      <c s="3" r="A92">
        <v>160.0</v>
      </c>
      <c t="s" s="3" r="B92">
        <v>2625</v>
      </c>
      <c t="s" s="3" r="C92">
        <v>2626</v>
      </c>
      <c t="s" s="3" r="D92">
        <v>2627</v>
      </c>
      <c t="s" s="3" r="E92">
        <v>2628</v>
      </c>
      <c s="3" r="F92">
        <v>1.0</v>
      </c>
      <c s="3" r="G92">
        <v>0.0</v>
      </c>
      <c s="3" r="H92">
        <v>0.75</v>
      </c>
      <c s="7" r="I92">
        <v>41971.510879629626</v>
      </c>
      <c t="s" s="3" r="J92">
        <v>2629</v>
      </c>
      <c t="s" s="3" r="K92">
        <v>2630</v>
      </c>
    </row>
    <row r="93">
      <c s="3" r="A93">
        <v>161.0</v>
      </c>
      <c t="s" s="3" r="B93">
        <v>2631</v>
      </c>
      <c t="s" s="3" r="C93">
        <v>2632</v>
      </c>
      <c t="s" s="3" r="D93">
        <v>2633</v>
      </c>
      <c t="s" s="3" r="E93">
        <v>2634</v>
      </c>
      <c s="3" r="F93">
        <v>1.0</v>
      </c>
      <c s="3" r="G93">
        <v>0.0</v>
      </c>
      <c s="3" r="H93">
        <v>0.75</v>
      </c>
      <c s="7" r="I93">
        <v>41971.510717592595</v>
      </c>
      <c t="s" s="3" r="J93">
        <v>2635</v>
      </c>
      <c t="s" s="3" r="K93">
        <v>2636</v>
      </c>
    </row>
    <row r="94">
      <c s="3" r="A94">
        <v>159.0</v>
      </c>
      <c t="s" s="3" r="B94">
        <v>2637</v>
      </c>
      <c t="s" s="3" r="C94">
        <v>2638</v>
      </c>
      <c t="s" s="3" r="D94">
        <v>2639</v>
      </c>
      <c t="s" s="3" r="E94">
        <v>2640</v>
      </c>
      <c s="3" r="F94">
        <v>1.0</v>
      </c>
      <c s="3" r="G94">
        <v>0.0</v>
      </c>
      <c s="3" r="H94">
        <v>0.75</v>
      </c>
      <c s="7" r="I94">
        <v>41971.510625</v>
      </c>
      <c t="s" s="3" r="J94">
        <v>2641</v>
      </c>
      <c t="s" s="3" r="K94">
        <v>2642</v>
      </c>
      <c t="s" s="24" r="N94">
        <v>2643</v>
      </c>
      <c s="2" r="O94"/>
      <c t="s" s="43" r="Q94">
        <v>2644</v>
      </c>
      <c t="s" s="43" r="R94">
        <v>2645</v>
      </c>
      <c t="s" s="43" r="S94">
        <v>2646</v>
      </c>
      <c t="s" s="4" r="T94">
        <v>2647</v>
      </c>
      <c t="s" s="4" r="U94">
        <v>2648</v>
      </c>
      <c t="s" s="4" r="V94">
        <v>2649</v>
      </c>
    </row>
    <row r="95">
      <c s="3" r="A95">
        <v>186.0</v>
      </c>
      <c t="s" s="3" r="B95">
        <v>2650</v>
      </c>
      <c t="s" s="3" r="C95">
        <v>2651</v>
      </c>
      <c t="s" s="3" r="D95">
        <v>2652</v>
      </c>
      <c t="s" s="3" r="E95">
        <v>2653</v>
      </c>
      <c s="3" r="F95">
        <v>0.5</v>
      </c>
      <c s="3" r="G95">
        <v>0.0</v>
      </c>
      <c s="3" r="H95">
        <v>0.5</v>
      </c>
      <c s="7" r="I95">
        <v>41971.47896990741</v>
      </c>
      <c t="s" s="3" r="J95">
        <v>2654</v>
      </c>
      <c t="s" s="3" r="K95">
        <v>2655</v>
      </c>
      <c t="s" s="3" r="N95">
        <v>2656</v>
      </c>
      <c s="3" r="O95"/>
      <c t="str" s="44" r="Q95">
        <f>SUMIFS(CompletedWork,ClosedDate,Z2,ClosedDate,Z3,Tags,N95)</f>
        <v>1</v>
      </c>
      <c t="str" s="44" r="R95">
        <f>SUMIFS(CompletedWork,ClosedDate,AA2,ClosedDate,AA3,Tags,N95)</f>
        <v>0</v>
      </c>
      <c t="str" s="44" r="S95">
        <f>SUMIFS(CompletedWork,ClosedDate,AB2,ClosedDate,AB3,Tags,N95)</f>
        <v>1</v>
      </c>
      <c t="str" s="22" r="T95">
        <f>SUMIFS(CompletedWork,ClosedDate,AC2,ClosedDate,AC3,Tags,N95)</f>
        <v>16.4</v>
      </c>
      <c t="str" s="22" r="U95">
        <f>SUMIFS(CompletedWork,ClosedDate,AD2,ClosedDate,AD3,Tags,N95)</f>
        <v>0</v>
      </c>
      <c t="str" s="22" r="V95">
        <f>SUMIFS(CompletedWork,ClosedDate,AF3,Tags,N95)</f>
        <v>0</v>
      </c>
    </row>
    <row r="96">
      <c s="3" r="A96">
        <v>185.0</v>
      </c>
      <c t="s" s="3" r="B96">
        <v>2657</v>
      </c>
      <c t="s" s="3" r="C96">
        <v>2658</v>
      </c>
      <c t="s" s="3" r="D96">
        <v>2659</v>
      </c>
      <c t="s" s="3" r="E96">
        <v>2660</v>
      </c>
      <c s="3" r="F96">
        <v>0.5</v>
      </c>
      <c s="3" r="G96">
        <v>0.0</v>
      </c>
      <c s="3" r="H96">
        <v>0.5</v>
      </c>
      <c s="7" r="I96">
        <v>41971.478854166664</v>
      </c>
      <c t="s" s="3" r="J96">
        <v>2661</v>
      </c>
      <c t="s" s="3" r="K96">
        <v>2662</v>
      </c>
      <c t="s" s="3" r="N96">
        <v>2663</v>
      </c>
      <c s="3" r="O96"/>
      <c t="str" s="44" r="Q96">
        <f>SUMIFS(CompletedWork,ClosedDate,Z2,ClosedDate,Z3,Tags,N96)</f>
        <v>21.48</v>
      </c>
      <c t="str" s="44" r="R96">
        <f>SUMIFS(CompletedWork,ClosedDate,AA2,ClosedDate,AA3,Tags,N96)</f>
        <v>0</v>
      </c>
      <c t="str" s="44" r="S96">
        <f>SUMIFS(CompletedWork,ClosedDate,AB2,ClosedDate,AB3,Tags,N96)</f>
        <v>10</v>
      </c>
      <c t="str" s="22" r="T96">
        <f>SUMIFS(CompletedWork,ClosedDate,AC2,ClosedDate,AC3,Tags,N96)</f>
        <v>31.48</v>
      </c>
      <c t="str" s="22" r="U96">
        <f>SUMIFS(CompletedWork,ClosedDate,AD2,ClosedDate,AD3,Tags,N96)</f>
        <v>0</v>
      </c>
      <c t="str" s="22" r="V96">
        <f>SUMIFS(CompletedWork,ClosedDate,AF3,Tags,N96)</f>
        <v>0</v>
      </c>
    </row>
    <row r="97">
      <c s="3" r="A97">
        <v>184.0</v>
      </c>
      <c t="s" s="3" r="B97">
        <v>2664</v>
      </c>
      <c t="s" s="3" r="C97">
        <v>2665</v>
      </c>
      <c t="s" s="3" r="D97">
        <v>2666</v>
      </c>
      <c t="s" s="3" r="E97">
        <v>2667</v>
      </c>
      <c s="3" r="F97">
        <v>0.5</v>
      </c>
      <c s="3" r="G97">
        <v>0.0</v>
      </c>
      <c s="3" r="H97">
        <v>0.5</v>
      </c>
      <c s="7" r="I97">
        <v>41971.478738425925</v>
      </c>
      <c t="s" s="3" r="J97">
        <v>2668</v>
      </c>
      <c t="s" s="3" r="K97">
        <v>2669</v>
      </c>
      <c t="s" s="3" r="N97">
        <v>2670</v>
      </c>
      <c s="3" r="O97"/>
      <c t="str" s="44" r="Q97">
        <f>SUMIFS(CompletedWork,ClosedDate,Z2,ClosedDate,Z3,Tags,N97)</f>
        <v>0</v>
      </c>
      <c t="str" s="44" r="R97">
        <f>SUMIFS(CompletedWork,ClosedDate,AA2,ClosedDate,AA3,Tags,N97)</f>
        <v>0</v>
      </c>
      <c t="str" s="44" r="S97">
        <f>SUMIFS(CompletedWork,ClosedDate,AB2,ClosedDate,AB3,Tags,N97)</f>
        <v>0</v>
      </c>
      <c t="str" s="22" r="T97">
        <f>SUMIFS(CompletedWork,ClosedDate,AC2,ClosedDate,AC3,Tags,N97)</f>
        <v>0</v>
      </c>
      <c t="str" s="22" r="U97">
        <f>SUMIFS(CompletedWork,ClosedDate,AD2,ClosedDate,AD3,Tags,N97)</f>
        <v>0</v>
      </c>
      <c t="str" s="22" r="V97">
        <f>SUMIFS(CompletedWork,ClosedDate,AF3,Tags,N97)</f>
        <v>0</v>
      </c>
    </row>
    <row r="98">
      <c s="3" r="A98">
        <v>183.0</v>
      </c>
      <c t="s" s="3" r="B98">
        <v>2671</v>
      </c>
      <c t="s" s="3" r="C98">
        <v>2672</v>
      </c>
      <c t="s" s="3" r="D98">
        <v>2673</v>
      </c>
      <c t="s" s="3" r="E98">
        <v>2674</v>
      </c>
      <c s="3" r="F98">
        <v>0.5</v>
      </c>
      <c s="3" r="G98">
        <v>0.0</v>
      </c>
      <c s="3" r="H98">
        <v>0.5</v>
      </c>
      <c s="7" r="I98">
        <v>41971.478634259256</v>
      </c>
      <c t="s" s="3" r="J98">
        <v>2675</v>
      </c>
      <c t="s" s="3" r="K98">
        <v>2676</v>
      </c>
      <c t="s" s="3" r="N98">
        <v>2677</v>
      </c>
      <c s="3" r="O98"/>
      <c t="str" s="44" r="Q98">
        <f>SUMIFS(CompletedWork,ClosedDate,Z2,ClosedDate,Z3,Tags,N98)</f>
        <v>0</v>
      </c>
      <c t="str" s="44" r="R98">
        <f>SUMIFS(CompletedWork,ClosedDate,AA2,ClosedDate,AA3,Tags,N98)</f>
        <v>0</v>
      </c>
      <c t="str" s="44" r="S98">
        <f>SUMIFS(CompletedWork,ClosedDate,AB2,ClosedDate,AB3,Tags,N98)</f>
        <v>0</v>
      </c>
      <c t="str" s="22" r="T98">
        <f>SUMIFS(CompletedWork,ClosedDate,AC2,ClosedDate,AC3,Tags,N98)</f>
        <v>4</v>
      </c>
      <c t="str" s="22" r="U98">
        <f>SUMIFS(CompletedWork,ClosedDate,AD2,ClosedDate,AD3,Tags,N98)</f>
        <v>4.75</v>
      </c>
      <c t="str" s="22" r="V98">
        <f>SUMIFS(CompletedWork,ClosedDate,AF3,Tags,N98)</f>
        <v>0</v>
      </c>
    </row>
    <row r="99">
      <c s="3" r="A99">
        <v>182.0</v>
      </c>
      <c t="s" s="3" r="B99">
        <v>2678</v>
      </c>
      <c t="s" s="3" r="C99">
        <v>2679</v>
      </c>
      <c t="s" s="3" r="D99">
        <v>2680</v>
      </c>
      <c t="s" s="3" r="E99">
        <v>2681</v>
      </c>
      <c s="3" r="F99">
        <v>1.5</v>
      </c>
      <c s="3" r="G99">
        <v>0.0</v>
      </c>
      <c s="3" r="H99">
        <v>2.0</v>
      </c>
      <c s="7" r="I99">
        <v>41971.46990740741</v>
      </c>
      <c t="s" s="3" r="J99">
        <v>2682</v>
      </c>
      <c t="s" s="3" r="K99">
        <v>2683</v>
      </c>
      <c t="s" s="3" r="N99">
        <v>2684</v>
      </c>
      <c s="3" r="O99"/>
      <c t="str" s="44" r="Q99">
        <f>SUMIFS(CompletedWork,ClosedDate,Z2,ClosedDate,Z3,Tags,N99)</f>
        <v>2</v>
      </c>
      <c t="str" s="44" r="R99">
        <f>SUMIFS(CompletedWork,ClosedDate,AA2,ClosedDate,AA3,Tags,N99)</f>
        <v>11.75</v>
      </c>
      <c t="str" s="44" r="S99">
        <f>SUMIFS(CompletedWork,ClosedDate,AB2,ClosedDate,AB3,Tags,N99)</f>
        <v>0</v>
      </c>
      <c t="str" s="22" r="T99">
        <f>SUMIFS(CompletedWork,ClosedDate,AC2,ClosedDate,AC3,Tags,N99)</f>
        <v>21.25</v>
      </c>
      <c t="str" s="22" r="U99">
        <f>SUMIFS(CompletedWork,ClosedDate,AD2,ClosedDate,AD3,Tags,N99)</f>
        <v>4.75</v>
      </c>
      <c t="str" s="22" r="V99">
        <f>SUMIFS(CompletedWork,ClosedDate,AF3,Tags,N99)</f>
        <v>0</v>
      </c>
    </row>
    <row r="100">
      <c s="3" r="A100">
        <v>238.0</v>
      </c>
      <c t="s" s="3" r="B100">
        <v>2685</v>
      </c>
      <c t="s" s="3" r="C100">
        <v>2686</v>
      </c>
      <c t="s" s="3" r="D100">
        <v>2687</v>
      </c>
      <c t="s" s="3" r="E100">
        <v>2688</v>
      </c>
      <c s="3" r="F100">
        <v>1.0</v>
      </c>
      <c s="3" r="G100">
        <v>0.0</v>
      </c>
      <c s="3" r="H100">
        <v>1.0</v>
      </c>
      <c s="7" r="I100">
        <v>41970.04199074074</v>
      </c>
      <c t="s" s="3" r="J100">
        <v>2689</v>
      </c>
      <c t="s" s="3" r="K100">
        <v>2690</v>
      </c>
      <c t="s" s="3" r="N100">
        <v>2691</v>
      </c>
      <c s="3" r="O100"/>
      <c t="str" s="44" r="Q100">
        <f>SUMIFS(CompletedWork,ClosedDate,Z2,ClosedDate,Z3,Tags,N100)</f>
        <v>7</v>
      </c>
      <c t="str" s="44" r="R100">
        <f>SUMIFS(CompletedWork,ClosedDate,AA2,ClosedDate,AA3,Tags,N100)</f>
        <v>13.161</v>
      </c>
      <c t="str" s="44" r="S100">
        <f>SUMIFS(CompletedWork,ClosedDate,AB2,ClosedDate,AB3,Tags,N100)</f>
        <v>0</v>
      </c>
      <c t="str" s="22" r="T100">
        <f>SUMIFS(CompletedWork,ClosedDate,AC2,ClosedDate,AC3,Tags,N100)</f>
        <v>35.301</v>
      </c>
      <c t="str" s="22" r="U100">
        <f>SUMIFS(CompletedWork,ClosedDate,AD2,ClosedDate,AD3,Tags,N100)</f>
        <v>4</v>
      </c>
      <c t="str" s="22" r="V100">
        <f>SUMIFS(CompletedWork,ClosedDate,AF3,Tags,N100)</f>
        <v>0</v>
      </c>
    </row>
    <row r="101">
      <c s="3" r="A101">
        <v>237.0</v>
      </c>
      <c t="s" s="3" r="B101">
        <v>2692</v>
      </c>
      <c t="s" s="3" r="C101">
        <v>2693</v>
      </c>
      <c t="s" s="3" r="D101">
        <v>2694</v>
      </c>
      <c t="s" s="3" r="E101">
        <v>2695</v>
      </c>
      <c s="3" r="F101">
        <v>1.0</v>
      </c>
      <c s="3" r="G101">
        <v>0.0</v>
      </c>
      <c s="3" r="H101">
        <v>1.0</v>
      </c>
      <c s="7" r="I101">
        <v>41969.04295138889</v>
      </c>
      <c t="s" s="3" r="J101">
        <v>2696</v>
      </c>
      <c t="s" s="3" r="K101">
        <v>2697</v>
      </c>
      <c t="s" s="3" r="N101">
        <v>2698</v>
      </c>
      <c s="3" r="O101"/>
      <c t="str" s="44" r="Q101">
        <f>SUMIFS(CompletedWork,ClosedDate,Z2,ClosedDate,Z3,Tags,N101)</f>
        <v>0.15</v>
      </c>
      <c t="str" s="44" r="R101">
        <f>SUMIFS(CompletedWork,ClosedDate,AA2,ClosedDate,AA3,Tags,N101)</f>
        <v>0</v>
      </c>
      <c t="str" s="44" r="S101">
        <f>SUMIFS(CompletedWork,ClosedDate,AB2,ClosedDate,AB3,Tags,N101)</f>
        <v>0</v>
      </c>
      <c t="str" s="22" r="T101">
        <f>SUMIFS(CompletedWork,ClosedDate,AC2,ClosedDate,AC3,Tags,N101)</f>
        <v>54.30263333</v>
      </c>
      <c t="str" s="22" r="U101">
        <f>SUMIFS(CompletedWork,ClosedDate,AD2,ClosedDate,AD3,Tags,N101)</f>
        <v>32.8003</v>
      </c>
      <c t="str" s="22" r="V101">
        <f>SUMIFS(CompletedWork,ClosedDate,AF3,Tags,N101)</f>
        <v>0</v>
      </c>
    </row>
    <row r="102">
      <c s="3" r="A102">
        <v>236.0</v>
      </c>
      <c t="s" s="3" r="B102">
        <v>2699</v>
      </c>
      <c t="s" s="3" r="C102">
        <v>2700</v>
      </c>
      <c t="s" s="3" r="D102">
        <v>2701</v>
      </c>
      <c t="s" s="3" r="E102">
        <v>2702</v>
      </c>
      <c s="3" r="F102">
        <v>0.5</v>
      </c>
      <c s="3" r="G102">
        <v>0.0</v>
      </c>
      <c s="3" r="H102">
        <v>0.75</v>
      </c>
      <c s="7" r="I102">
        <v>41969.014027777775</v>
      </c>
      <c t="s" s="3" r="J102">
        <v>2703</v>
      </c>
      <c t="s" s="3" r="K102">
        <v>2704</v>
      </c>
      <c t="s" s="3" r="N102">
        <v>2705</v>
      </c>
      <c s="3" r="O102"/>
      <c t="str" s="44" r="Q102">
        <f>SUMIFS(CompletedWork,ClosedDate,Z2,ClosedDate,Z3,Tags,N102)</f>
        <v>1</v>
      </c>
      <c t="str" s="44" r="R102">
        <f>SUMIFS(CompletedWork,ClosedDate,AA2,ClosedDate,AA3,Tags,N102)</f>
        <v>9</v>
      </c>
      <c t="str" s="44" r="S102">
        <f>SUMIFS(CompletedWork,ClosedDate,AB2,ClosedDate,AB3,Tags,N102)</f>
        <v>13.25</v>
      </c>
      <c t="str" s="22" r="T102">
        <f>SUMIFS(CompletedWork,ClosedDate,AC2,ClosedDate,AC3,Tags,N102)</f>
        <v>23.25</v>
      </c>
      <c t="str" s="22" r="U102">
        <f>SUMIFS(CompletedWork,ClosedDate,AD2,ClosedDate,AD3,Tags,N102)</f>
        <v>17.5</v>
      </c>
      <c t="str" s="22" r="V102">
        <f>SUMIFS(CompletedWork,ClosedDate,AF3,Tags,N102)</f>
        <v>0</v>
      </c>
    </row>
    <row r="103">
      <c s="3" r="A103">
        <v>232.0</v>
      </c>
      <c t="s" s="3" r="B103">
        <v>2706</v>
      </c>
      <c t="s" s="3" r="C103">
        <v>2707</v>
      </c>
      <c t="s" s="3" r="D103">
        <v>2708</v>
      </c>
      <c t="s" s="3" r="E103">
        <v>2709</v>
      </c>
      <c s="3" r="F103">
        <v>0.5</v>
      </c>
      <c s="3" r="G103">
        <v>0.0</v>
      </c>
      <c s="3" r="H103">
        <v>0.75</v>
      </c>
      <c s="7" r="I103">
        <v>41968.79248842593</v>
      </c>
      <c t="s" s="3" r="J103">
        <v>2710</v>
      </c>
      <c t="s" s="3" r="K103">
        <v>2711</v>
      </c>
      <c t="s" s="3" r="N103">
        <v>2712</v>
      </c>
      <c s="3" r="O103"/>
      <c t="str" s="44" r="Q103">
        <f>SUMIFS(CompletedWork,ClosedDate,Z2,ClosedDate,Z3,Tags,N103)</f>
        <v>5.5</v>
      </c>
      <c t="str" s="44" r="R103">
        <f>SUMIFS(CompletedWork,ClosedDate,AA2,ClosedDate,AA3,Tags,N103)</f>
        <v>7</v>
      </c>
      <c t="str" s="44" r="S103">
        <f>SUMIFS(CompletedWork,ClosedDate,AB2,ClosedDate,AB3,Tags,N103)</f>
        <v>17.75</v>
      </c>
      <c t="str" s="22" r="T103">
        <f>SUMIFS(CompletedWork,ClosedDate,AC2,ClosedDate,AC3,Tags,N103)</f>
        <v>31.75</v>
      </c>
      <c t="str" s="22" r="U103">
        <f>SUMIFS(CompletedWork,ClosedDate,AD2,ClosedDate,AD3,Tags,N103)</f>
        <v>16</v>
      </c>
      <c t="str" s="22" r="V103">
        <f>SUMIFS(CompletedWork,ClosedDate,AF3,Tags,N103)</f>
        <v>0</v>
      </c>
    </row>
    <row r="104">
      <c s="3" r="A104">
        <v>233.0</v>
      </c>
      <c t="s" s="3" r="B104">
        <v>2713</v>
      </c>
      <c t="s" s="3" r="C104">
        <v>2714</v>
      </c>
      <c t="s" s="3" r="D104">
        <v>2715</v>
      </c>
      <c t="s" s="3" r="E104">
        <v>2716</v>
      </c>
      <c s="3" r="F104">
        <v>0.5</v>
      </c>
      <c s="3" r="G104">
        <v>0.0</v>
      </c>
      <c s="3" r="H104">
        <v>0.75</v>
      </c>
      <c s="7" r="I104">
        <v>41968.79248842593</v>
      </c>
      <c t="s" s="3" r="J104">
        <v>2717</v>
      </c>
      <c t="s" s="3" r="K104">
        <v>2718</v>
      </c>
      <c t="s" s="3" r="N104">
        <v>2719</v>
      </c>
      <c s="3" r="O104"/>
      <c t="str" s="44" r="Q104">
        <f>SUMIFS(CompletedWork,ClosedDate,Z2,ClosedDate,Z3,Tags,N104)</f>
        <v>0</v>
      </c>
      <c t="str" s="44" r="R104">
        <f>SUMIFS(CompletedWork,ClosedDate,AA2,ClosedDate,AA3,Tags,N104)</f>
        <v>0</v>
      </c>
      <c t="str" s="44" r="S104">
        <f>SUMIFS(CompletedWork,ClosedDate,AB2,ClosedDate,AB3,Tags,N104)</f>
        <v>0</v>
      </c>
      <c t="str" s="22" r="T104">
        <f>SUMIFS(CompletedWork,ClosedDate,AC2,ClosedDate,AC3,Tags,N104)</f>
        <v>0</v>
      </c>
      <c t="str" s="22" r="U104">
        <f>SUMIFS(CompletedWork,ClosedDate,AD2,ClosedDate,AD3,Tags,N104)</f>
        <v>4</v>
      </c>
      <c t="str" s="22" r="V104">
        <f>SUMIFS(CompletedWork,ClosedDate,AF3,Tags,N104)</f>
        <v>0</v>
      </c>
    </row>
    <row r="105">
      <c s="3" r="A105">
        <v>234.0</v>
      </c>
      <c t="s" s="3" r="B105">
        <v>2720</v>
      </c>
      <c t="s" s="3" r="C105">
        <v>2721</v>
      </c>
      <c t="s" s="3" r="D105">
        <v>2722</v>
      </c>
      <c t="s" s="3" r="E105">
        <v>2723</v>
      </c>
      <c s="3" r="F105">
        <v>0.5</v>
      </c>
      <c s="3" r="G105">
        <v>0.0</v>
      </c>
      <c s="3" r="H105">
        <v>0.75</v>
      </c>
      <c s="7" r="I105">
        <v>41968.79248842593</v>
      </c>
      <c t="s" s="3" r="J105">
        <v>2724</v>
      </c>
      <c t="s" s="3" r="K105">
        <v>2725</v>
      </c>
      <c t="s" s="3" r="N105">
        <v>2726</v>
      </c>
      <c s="3" r="O105"/>
      <c t="str" s="44" r="Q105">
        <f>SUMIFS(CompletedWork,ClosedDate,Z2,ClosedDate,Z3,Tags,N105)</f>
        <v>0</v>
      </c>
      <c t="str" s="44" r="R105">
        <f>SUMIFS(CompletedWork,ClosedDate,AA2,ClosedDate,AA3,Tags,N105)</f>
        <v>0</v>
      </c>
      <c t="str" s="44" r="S105">
        <f>SUMIFS(CompletedWork,ClosedDate,AB2,ClosedDate,AB3,Tags,N105)</f>
        <v>0</v>
      </c>
      <c t="str" s="22" r="T105">
        <f>SUMIFS(CompletedWork,ClosedDate,AC2,ClosedDate,AC3,Tags,N105)</f>
        <v>0</v>
      </c>
      <c t="str" s="22" r="U105">
        <f>SUMIFS(CompletedWork,ClosedDate,AD2,ClosedDate,AD3,Tags,N105)</f>
        <v>24.5</v>
      </c>
      <c t="str" s="22" r="V105">
        <f>SUMIFS(CompletedWork,ClosedDate,AF3,Tags,N105)</f>
        <v>0</v>
      </c>
    </row>
    <row r="106">
      <c s="3" r="A106">
        <v>231.0</v>
      </c>
      <c t="s" s="3" r="B106">
        <v>2727</v>
      </c>
      <c t="s" s="3" r="C106">
        <v>2728</v>
      </c>
      <c t="s" s="3" r="D106">
        <v>2729</v>
      </c>
      <c t="s" s="3" r="E106">
        <v>2730</v>
      </c>
      <c s="3" r="F106">
        <v>0.5</v>
      </c>
      <c s="3" r="G106">
        <v>0.25</v>
      </c>
      <c s="3" r="H106">
        <v>0.75</v>
      </c>
      <c s="7" r="I106">
        <v>41968.79195601852</v>
      </c>
      <c t="s" s="3" r="J106">
        <v>2731</v>
      </c>
      <c t="s" s="3" r="K106">
        <v>2732</v>
      </c>
      <c t="s" s="3" r="N106">
        <v>2733</v>
      </c>
      <c s="3" r="O106"/>
      <c t="str" s="44" r="Q106">
        <f>SUMIFS(CompletedWork,ClosedDate,Z2,ClosedDate,Z3,Tags,N106)</f>
        <v>0</v>
      </c>
      <c t="str" s="44" r="R106">
        <f>SUMIFS(CompletedWork,ClosedDate,AA2,ClosedDate,AA3,Tags,N106)</f>
        <v>1.25</v>
      </c>
      <c t="str" s="44" r="S106">
        <f>SUMIFS(CompletedWork,ClosedDate,AB2,ClosedDate,AB3,Tags,N106)</f>
        <v>2.5</v>
      </c>
      <c t="str" s="22" r="T106">
        <f>SUMIFS(CompletedWork,ClosedDate,AC2,ClosedDate,AC3,Tags,N106)</f>
        <v>5</v>
      </c>
      <c t="str" s="22" r="U106">
        <f>SUMIFS(CompletedWork,ClosedDate,AD2,ClosedDate,AD3,Tags,N106)</f>
        <v>3.75</v>
      </c>
      <c t="str" s="22" r="V106">
        <f>SUMIFS(CompletedWork,ClosedDate,AF3,Tags,N106)</f>
        <v>0</v>
      </c>
    </row>
    <row r="107">
      <c s="3" r="A107">
        <v>153.0</v>
      </c>
      <c t="s" s="3" r="B107">
        <v>2734</v>
      </c>
      <c t="s" s="3" r="C107">
        <v>2735</v>
      </c>
      <c t="s" s="3" r="D107">
        <v>2736</v>
      </c>
      <c t="s" s="3" r="E107">
        <v>2737</v>
      </c>
      <c s="3" r="F107">
        <v>2.0</v>
      </c>
      <c s="3" r="G107">
        <v>0.0</v>
      </c>
      <c s="3" r="H107">
        <v>1.0</v>
      </c>
      <c s="7" r="I107">
        <v>41968.766875</v>
      </c>
      <c t="s" s="3" r="J107">
        <v>2738</v>
      </c>
      <c t="s" s="3" r="K107">
        <v>2739</v>
      </c>
      <c t="s" s="3" r="N107">
        <v>2740</v>
      </c>
      <c s="3" r="O107"/>
      <c t="str" s="44" r="Q107">
        <f>SUMIFS(CompletedWork,ClosedDate,Z2,ClosedDate,Z3,Tags,N107)</f>
        <v>0</v>
      </c>
      <c t="str" s="44" r="R107">
        <f>SUMIFS(CompletedWork,ClosedDate,AA2,ClosedDate,AA3,Tags,N107)</f>
        <v>0</v>
      </c>
      <c t="str" s="44" r="S107">
        <f>SUMIFS(CompletedWork,ClosedDate,AB2,ClosedDate,AB3,Tags,N107)</f>
        <v>0</v>
      </c>
      <c t="str" s="22" r="T107">
        <f>SUMIFS(CompletedWork,ClosedDate,AC2,ClosedDate,AC3,Tags,N107)</f>
        <v>0</v>
      </c>
      <c t="str" s="22" r="U107">
        <f>SUMIFS(CompletedWork,ClosedDate,AD2,ClosedDate,AD3,Tags,N107)</f>
        <v>7.75</v>
      </c>
      <c t="str" s="22" r="V107">
        <f>SUMIFS(CompletedWork,ClosedDate,AF3,Tags,N107)</f>
        <v>0</v>
      </c>
    </row>
    <row r="108">
      <c s="3" r="A108">
        <v>190.0</v>
      </c>
      <c t="s" s="3" r="B108">
        <v>2741</v>
      </c>
      <c t="s" s="3" r="C108">
        <v>2742</v>
      </c>
      <c t="s" s="3" r="D108">
        <v>2743</v>
      </c>
      <c t="s" s="3" r="E108">
        <v>2744</v>
      </c>
      <c s="3" r="F108">
        <v>0.5</v>
      </c>
      <c s="3" r="G108">
        <v>0.0</v>
      </c>
      <c s="3" r="H108">
        <v>0.75</v>
      </c>
      <c s="7" r="I108">
        <v>41968.766122685185</v>
      </c>
      <c t="s" s="3" r="J108">
        <v>2745</v>
      </c>
      <c t="s" s="3" r="K108">
        <v>2746</v>
      </c>
      <c t="s" s="9" r="N108">
        <v>2747</v>
      </c>
      <c s="3" r="O108"/>
      <c t="str" s="44" r="Q108">
        <f>SUMIFS(CompletedWork,ClosedDate,Z2,ClosedDate,Z3,Tags,N108)</f>
        <v>0</v>
      </c>
      <c t="str" s="44" r="R108">
        <f>SUMIFS(CompletedWork,ClosedDate,AA2,ClosedDate,AA3,Tags,N108)</f>
        <v>0</v>
      </c>
      <c t="str" s="44" r="S108">
        <f>SUMIFS(CompletedWork,ClosedDate,AB2,ClosedDate,AB3,Tags,N108)</f>
        <v>0</v>
      </c>
      <c t="str" s="22" r="T108">
        <f>SUMIFS(CompletedWork,ClosedDate,AC2,ClosedDate,AC3,Tags,N108)</f>
        <v>0</v>
      </c>
      <c t="str" s="22" r="U108">
        <f>SUMIFS(CompletedWork,ClosedDate,AD2,ClosedDate,AD3,Tags,N108)</f>
        <v>0</v>
      </c>
      <c t="str" s="22" r="V108">
        <f>SUMIFS(CompletedWork,ClosedDate,AF3,Tags,N108)</f>
        <v>0</v>
      </c>
    </row>
    <row r="109">
      <c s="3" r="A109">
        <v>188.0</v>
      </c>
      <c t="s" s="3" r="B109">
        <v>2748</v>
      </c>
      <c t="s" s="3" r="C109">
        <v>2749</v>
      </c>
      <c t="s" s="3" r="D109">
        <v>2750</v>
      </c>
      <c t="s" s="3" r="E109">
        <v>2751</v>
      </c>
      <c s="3" r="F109">
        <v>0.5</v>
      </c>
      <c s="3" r="G109">
        <v>0.0</v>
      </c>
      <c s="3" r="H109">
        <v>0.75</v>
      </c>
      <c s="7" r="I109">
        <v>41968.76510416667</v>
      </c>
      <c t="s" s="3" r="J109">
        <v>2752</v>
      </c>
      <c t="s" s="3" r="K109">
        <v>2753</v>
      </c>
      <c t="s" s="3" r="N109">
        <v>2754</v>
      </c>
      <c s="3" r="O109"/>
      <c t="str" s="44" r="Q109">
        <f>SUMIFS(CompletedWork,ClosedDate,Z2,ClosedDate,Z3,Tags,N109)</f>
        <v>0</v>
      </c>
      <c t="str" s="44" r="R109">
        <f>SUMIFS(CompletedWork,ClosedDate,AA2,ClosedDate,AA3,Tags,N109)</f>
        <v>9</v>
      </c>
      <c t="str" s="44" r="S109">
        <f>SUMIFS(CompletedWork,ClosedDate,AB2,ClosedDate,AB3,Tags,N109)</f>
        <v>0</v>
      </c>
      <c t="str" s="22" r="T109">
        <f>SUMIFS(CompletedWork,ClosedDate,AC2,ClosedDate,AC3,Tags,N109)</f>
        <v>11</v>
      </c>
      <c t="str" s="22" r="U109">
        <f>SUMIFS(CompletedWork,ClosedDate,AD2,ClosedDate,AD3,Tags,N109)</f>
        <v>0</v>
      </c>
      <c t="str" s="22" r="V109">
        <f>SUMIFS(CompletedWork,ClosedDate,AF3,Tags,N109)</f>
        <v>0</v>
      </c>
    </row>
    <row r="110">
      <c s="3" r="A110">
        <v>189.0</v>
      </c>
      <c t="s" s="3" r="B110">
        <v>2755</v>
      </c>
      <c t="s" s="3" r="C110">
        <v>2756</v>
      </c>
      <c t="s" s="3" r="D110">
        <v>2757</v>
      </c>
      <c t="s" s="3" r="E110">
        <v>2758</v>
      </c>
      <c s="3" r="F110">
        <v>0.5</v>
      </c>
      <c s="3" r="G110">
        <v>0.0</v>
      </c>
      <c s="3" r="H110">
        <v>0.75</v>
      </c>
      <c s="7" r="I110">
        <v>41968.7650462963</v>
      </c>
      <c t="s" s="3" r="J110">
        <v>2759</v>
      </c>
      <c t="s" s="3" r="K110">
        <v>2760</v>
      </c>
      <c t="s" s="3" r="N110">
        <v>2761</v>
      </c>
      <c s="3" r="O110"/>
      <c t="str" s="45" r="Q110">
        <f>SUMIFS(CompletedWork,ClosedDate,Z2,ClosedDate,Z3,Tags,N110)</f>
        <v>0</v>
      </c>
      <c t="str" s="45" r="R110">
        <f>SUMIFS(CompletedWork,ClosedDate,AA2,ClosedDate,AA3,Tags,N110)</f>
        <v>0</v>
      </c>
      <c t="str" s="45" r="S110">
        <f>SUMIFS(CompletedWork,ClosedDate,AB2,ClosedDate,AB3,Tags,N110)</f>
        <v>4</v>
      </c>
      <c t="str" s="33" r="T110">
        <f>SUMIFS(CompletedWork,ClosedDate,AC2,ClosedDate,AC3,Tags,N110)</f>
        <v>4</v>
      </c>
      <c t="str" s="33" r="U110">
        <f>SUMIFS(CompletedWork,ClosedDate,AD2,ClosedDate,AD3,Tags,N110)</f>
        <v>0</v>
      </c>
      <c t="str" s="33" r="V110">
        <f>SUMIFS(CompletedWork,ClosedDate,AF3,Tags,N110)</f>
        <v>0</v>
      </c>
    </row>
    <row r="111">
      <c s="3" r="A111">
        <v>202.0</v>
      </c>
      <c t="s" s="3" r="B111">
        <v>2762</v>
      </c>
      <c t="s" s="3" r="C111">
        <v>2763</v>
      </c>
      <c t="s" s="3" r="D111">
        <v>2764</v>
      </c>
      <c t="s" s="3" r="E111">
        <v>2765</v>
      </c>
      <c s="3" r="F111">
        <v>0.5</v>
      </c>
      <c s="3" r="G111">
        <v>0.0</v>
      </c>
      <c s="3" r="H111">
        <v>0.967</v>
      </c>
      <c s="7" r="I111">
        <v>41968.719201388885</v>
      </c>
      <c t="s" s="3" r="J111">
        <v>2766</v>
      </c>
      <c t="s" s="3" r="K111">
        <v>2767</v>
      </c>
      <c s="1" r="Q111"/>
      <c s="1" r="R111"/>
      <c s="1" r="S111"/>
    </row>
    <row r="112">
      <c s="3" r="A112">
        <v>201.0</v>
      </c>
      <c t="s" s="3" r="B112">
        <v>2768</v>
      </c>
      <c t="s" s="3" r="C112">
        <v>2769</v>
      </c>
      <c t="s" s="3" r="D112">
        <v>2770</v>
      </c>
      <c t="s" s="3" r="E112">
        <v>2771</v>
      </c>
      <c s="3" r="F112">
        <v>0.5</v>
      </c>
      <c s="3" r="G112">
        <v>0.0</v>
      </c>
      <c s="3" r="H112">
        <v>0.967</v>
      </c>
      <c s="7" r="I112">
        <v>41968.71909722222</v>
      </c>
      <c t="s" s="3" r="J112">
        <v>2772</v>
      </c>
      <c t="s" s="3" r="K112">
        <v>2773</v>
      </c>
      <c t="s" s="3" r="N112">
        <v>2774</v>
      </c>
      <c t="str" s="46" r="Q112">
        <f ref="Q112:V112" t="shared" si="2">SUM(Q95:Q109)</f>
        <v>38.13</v>
      </c>
      <c t="str" s="46" r="R112">
        <f t="shared" si="2"/>
        <v>51.161</v>
      </c>
      <c t="str" s="46" r="S112">
        <f t="shared" si="2"/>
        <v>44.5</v>
      </c>
      <c t="str" s="3" r="T112">
        <f t="shared" si="2"/>
        <v>233.7336333</v>
      </c>
      <c t="str" s="3" r="U112">
        <f t="shared" si="2"/>
        <v>119.8003</v>
      </c>
      <c t="str" s="3" r="V112">
        <f t="shared" si="2"/>
        <v>0</v>
      </c>
    </row>
    <row r="113">
      <c s="3" r="A113">
        <v>200.0</v>
      </c>
      <c t="s" s="3" r="B113">
        <v>2775</v>
      </c>
      <c t="s" s="3" r="C113">
        <v>2776</v>
      </c>
      <c t="s" s="3" r="D113">
        <v>2777</v>
      </c>
      <c t="s" s="3" r="E113">
        <v>2778</v>
      </c>
      <c s="3" r="F113">
        <v>0.5</v>
      </c>
      <c s="3" r="G113">
        <v>0.0</v>
      </c>
      <c s="3" r="H113">
        <v>0.967</v>
      </c>
      <c s="7" r="I113">
        <v>41968.71902777778</v>
      </c>
      <c t="s" s="3" r="J113">
        <v>2779</v>
      </c>
      <c t="s" s="3" r="K113">
        <v>2780</v>
      </c>
      <c s="3" r="N113"/>
      <c s="31" r="Q113"/>
    </row>
    <row r="114">
      <c s="3" r="A114">
        <v>154.0</v>
      </c>
      <c t="s" s="3" r="B114">
        <v>2781</v>
      </c>
      <c t="s" s="3" r="C114">
        <v>2782</v>
      </c>
      <c t="s" s="3" r="D114">
        <v>2783</v>
      </c>
      <c t="s" s="3" r="E114">
        <v>2784</v>
      </c>
      <c s="3" r="F114">
        <v>2.0</v>
      </c>
      <c s="3" r="G114">
        <v>0.0</v>
      </c>
      <c s="3" r="H114">
        <v>1.0</v>
      </c>
      <c s="7" r="I114">
        <v>41968.7053125</v>
      </c>
      <c t="s" s="3" r="J114">
        <v>2785</v>
      </c>
      <c t="s" s="3" r="K114">
        <v>2786</v>
      </c>
    </row>
    <row r="115">
      <c s="3" r="A115">
        <v>152.0</v>
      </c>
      <c t="s" s="3" r="B115">
        <v>2787</v>
      </c>
      <c t="s" s="3" r="C115">
        <v>2788</v>
      </c>
      <c t="s" s="3" r="D115">
        <v>2789</v>
      </c>
      <c t="s" s="3" r="E115">
        <v>2790</v>
      </c>
      <c s="3" r="F115">
        <v>2.0</v>
      </c>
      <c s="3" r="G115">
        <v>0.0</v>
      </c>
      <c s="3" r="H115">
        <v>1.0</v>
      </c>
      <c s="7" r="I115">
        <v>41968.70518518519</v>
      </c>
      <c t="s" s="3" r="J115">
        <v>2791</v>
      </c>
      <c t="s" s="3" r="K115">
        <v>2792</v>
      </c>
      <c s="3" r="N115"/>
    </row>
    <row r="116">
      <c s="3" r="A116">
        <v>87.0</v>
      </c>
      <c t="s" s="3" r="B116">
        <v>2793</v>
      </c>
      <c t="s" s="3" r="C116">
        <v>2794</v>
      </c>
      <c t="s" s="3" r="D116">
        <v>2795</v>
      </c>
      <c t="s" s="3" r="E116">
        <v>2796</v>
      </c>
      <c s="3" r="F116">
        <v>2.0</v>
      </c>
      <c s="3" r="G116">
        <v>0.5</v>
      </c>
      <c s="3" r="H116">
        <v>1.5</v>
      </c>
      <c s="7" r="I116">
        <v>41968.401238425926</v>
      </c>
      <c t="s" s="3" r="J116">
        <v>2797</v>
      </c>
      <c t="s" s="3" r="K116">
        <v>2798</v>
      </c>
    </row>
    <row r="117">
      <c s="3" r="A117">
        <v>230.0</v>
      </c>
      <c t="s" s="3" r="B117">
        <v>2799</v>
      </c>
      <c t="s" s="3" r="C117">
        <v>2800</v>
      </c>
      <c t="s" s="3" r="D117">
        <v>2801</v>
      </c>
      <c t="s" s="3" r="E117">
        <v>2802</v>
      </c>
      <c s="3" r="F117">
        <v>0.5</v>
      </c>
      <c s="3" r="G117">
        <v>0.0</v>
      </c>
      <c s="3" r="H117">
        <v>0.5</v>
      </c>
      <c s="7" r="I117">
        <v>41968.02484953704</v>
      </c>
      <c t="s" s="3" r="J117">
        <v>2803</v>
      </c>
      <c t="s" s="3" r="K117">
        <v>2804</v>
      </c>
    </row>
    <row r="118">
      <c s="3" r="A118">
        <v>224.0</v>
      </c>
      <c t="s" s="3" r="B118">
        <v>2805</v>
      </c>
      <c t="s" s="3" r="C118">
        <v>2806</v>
      </c>
      <c t="s" s="3" r="D118">
        <v>2807</v>
      </c>
      <c t="s" s="3" r="E118">
        <v>2808</v>
      </c>
      <c s="3" r="F118">
        <v>1.0</v>
      </c>
      <c s="3" r="G118">
        <v>0.0</v>
      </c>
      <c s="3" r="H118">
        <v>1.0</v>
      </c>
      <c s="7" r="I118">
        <v>41967.96655092593</v>
      </c>
      <c t="s" s="3" r="J118">
        <v>2809</v>
      </c>
      <c t="s" s="3" r="K118">
        <v>2810</v>
      </c>
    </row>
    <row r="119">
      <c s="3" r="A119">
        <v>203.0</v>
      </c>
      <c t="s" s="3" r="B119">
        <v>2811</v>
      </c>
      <c t="s" s="3" r="C119">
        <v>2812</v>
      </c>
      <c t="s" s="3" r="D119">
        <v>2813</v>
      </c>
      <c t="s" s="3" r="E119">
        <v>2814</v>
      </c>
      <c s="3" r="F119">
        <v>0.5</v>
      </c>
      <c s="3" r="G119">
        <v>0.0</v>
      </c>
      <c s="3" r="H119">
        <v>0.55</v>
      </c>
      <c s="7" r="I119">
        <v>41967.87787037037</v>
      </c>
      <c t="s" s="3" r="J119">
        <v>2815</v>
      </c>
      <c t="s" s="3" r="K119">
        <v>2816</v>
      </c>
    </row>
    <row r="120">
      <c s="3" r="A120">
        <v>194.0</v>
      </c>
      <c t="s" s="3" r="B120">
        <v>2817</v>
      </c>
      <c t="s" s="3" r="C120">
        <v>2818</v>
      </c>
      <c t="s" s="3" r="D120">
        <v>2819</v>
      </c>
      <c t="s" s="3" r="E120">
        <v>2820</v>
      </c>
      <c s="3" r="F120">
        <v>1.0</v>
      </c>
      <c s="3" r="G120">
        <v>0.0</v>
      </c>
      <c s="3" r="H120">
        <v>0.5</v>
      </c>
      <c s="7" r="I120">
        <v>41967.854780092595</v>
      </c>
      <c t="s" s="3" r="J120">
        <v>2821</v>
      </c>
      <c t="s" s="3" r="K120">
        <v>2822</v>
      </c>
    </row>
    <row r="121">
      <c s="3" r="A121">
        <v>199.0</v>
      </c>
      <c t="s" s="3" r="B121">
        <v>2823</v>
      </c>
      <c t="s" s="3" r="C121">
        <v>2824</v>
      </c>
      <c t="s" s="3" r="D121">
        <v>2825</v>
      </c>
      <c t="s" s="3" r="E121">
        <v>2826</v>
      </c>
      <c s="3" r="F121">
        <v>0.5</v>
      </c>
      <c s="3" r="G121">
        <v>0.0</v>
      </c>
      <c s="3" r="H121">
        <v>1.5</v>
      </c>
      <c s="7" r="I121">
        <v>41967.85461805556</v>
      </c>
      <c t="s" s="3" r="J121">
        <v>2827</v>
      </c>
      <c t="s" s="3" r="K121">
        <v>2828</v>
      </c>
    </row>
    <row r="122">
      <c s="3" r="A122">
        <v>198.0</v>
      </c>
      <c t="s" s="3" r="B122">
        <v>2829</v>
      </c>
      <c t="s" s="3" r="C122">
        <v>2830</v>
      </c>
      <c t="s" s="3" r="D122">
        <v>2831</v>
      </c>
      <c t="s" s="3" r="E122">
        <v>2832</v>
      </c>
      <c s="3" r="F122">
        <v>0.5</v>
      </c>
      <c s="3" r="G122">
        <v>0.0</v>
      </c>
      <c s="3" r="H122">
        <v>0.67</v>
      </c>
      <c s="7" r="I122">
        <v>41967.854537037034</v>
      </c>
      <c t="s" s="3" r="J122">
        <v>2833</v>
      </c>
      <c t="s" s="3" r="K122">
        <v>2834</v>
      </c>
    </row>
    <row r="123">
      <c s="3" r="A123">
        <v>175.0</v>
      </c>
      <c t="s" s="3" r="B123">
        <v>2835</v>
      </c>
      <c t="s" s="3" r="C123">
        <v>2836</v>
      </c>
      <c t="s" s="3" r="D123">
        <v>2837</v>
      </c>
      <c t="s" s="3" r="E123">
        <v>2838</v>
      </c>
      <c s="3" r="F123">
        <v>0.5</v>
      </c>
      <c s="3" r="G123">
        <v>0.0</v>
      </c>
      <c s="3" r="H123">
        <v>0.55</v>
      </c>
      <c s="7" r="I123">
        <v>41967.85402777778</v>
      </c>
      <c t="s" s="3" r="J123">
        <v>2839</v>
      </c>
      <c t="s" s="3" r="K123">
        <v>2840</v>
      </c>
    </row>
    <row r="124">
      <c s="3" r="A124">
        <v>196.0</v>
      </c>
      <c t="s" s="3" r="B124">
        <v>2841</v>
      </c>
      <c t="s" s="3" r="C124">
        <v>2842</v>
      </c>
      <c t="s" s="3" r="D124">
        <v>2843</v>
      </c>
      <c t="s" s="3" r="E124">
        <v>2844</v>
      </c>
      <c s="3" r="F124">
        <v>0.5</v>
      </c>
      <c s="3" r="G124">
        <v>0.0</v>
      </c>
      <c s="3" r="H124">
        <v>0.7</v>
      </c>
      <c s="7" r="I124">
        <v>41967.853483796294</v>
      </c>
      <c t="s" s="3" r="J124">
        <v>2845</v>
      </c>
      <c t="s" s="3" r="K124">
        <v>2846</v>
      </c>
    </row>
    <row r="125">
      <c s="3" r="A125">
        <v>195.0</v>
      </c>
      <c t="s" s="3" r="B125">
        <v>2847</v>
      </c>
      <c t="s" s="3" r="C125">
        <v>2848</v>
      </c>
      <c t="s" s="3" r="D125">
        <v>2849</v>
      </c>
      <c t="s" s="3" r="E125">
        <v>2850</v>
      </c>
      <c s="3" r="F125">
        <v>0.5</v>
      </c>
      <c s="3" r="G125">
        <v>0.0</v>
      </c>
      <c s="3" r="H125">
        <v>0.67</v>
      </c>
      <c s="7" r="I125">
        <v>41967.853368055556</v>
      </c>
      <c t="s" s="3" r="J125">
        <v>2851</v>
      </c>
      <c t="s" s="3" r="K125">
        <v>2852</v>
      </c>
    </row>
    <row r="126">
      <c s="3" r="A126">
        <v>197.0</v>
      </c>
      <c t="s" s="3" r="B126">
        <v>2853</v>
      </c>
      <c t="s" s="3" r="C126">
        <v>2854</v>
      </c>
      <c t="s" s="3" r="D126">
        <v>2855</v>
      </c>
      <c t="s" s="3" r="E126">
        <v>2856</v>
      </c>
      <c s="3" r="F126">
        <v>0.5</v>
      </c>
      <c s="3" r="G126">
        <v>0.0</v>
      </c>
      <c s="3" r="H126">
        <v>0.67</v>
      </c>
      <c s="7" r="I126">
        <v>41967.85322916666</v>
      </c>
      <c t="s" s="3" r="J126">
        <v>2857</v>
      </c>
      <c t="s" s="3" r="K126">
        <v>2858</v>
      </c>
    </row>
    <row r="127">
      <c s="3" r="A127">
        <v>172.0</v>
      </c>
      <c t="s" s="3" r="B127">
        <v>2859</v>
      </c>
      <c t="s" s="3" r="C127">
        <v>2860</v>
      </c>
      <c t="s" s="3" r="D127">
        <v>2861</v>
      </c>
      <c t="s" s="3" r="E127">
        <v>2862</v>
      </c>
      <c s="3" r="F127">
        <v>0.5</v>
      </c>
      <c s="3" r="G127">
        <v>0.0</v>
      </c>
      <c s="3" r="H127">
        <v>0.55</v>
      </c>
      <c s="7" r="I127">
        <v>41967.83252314815</v>
      </c>
      <c t="s" s="3" r="J127">
        <v>2863</v>
      </c>
      <c t="s" s="3" r="K127">
        <v>2864</v>
      </c>
    </row>
    <row r="128">
      <c s="3" r="A128">
        <v>174.0</v>
      </c>
      <c t="s" s="3" r="B128">
        <v>2865</v>
      </c>
      <c t="s" s="3" r="C128">
        <v>2866</v>
      </c>
      <c t="s" s="3" r="D128">
        <v>2867</v>
      </c>
      <c t="s" s="3" r="E128">
        <v>2868</v>
      </c>
      <c s="3" r="F128">
        <v>0.5</v>
      </c>
      <c s="3" r="G128">
        <v>0.0</v>
      </c>
      <c s="3" r="H128">
        <v>0.55</v>
      </c>
      <c s="7" r="I128">
        <v>41967.83222222222</v>
      </c>
      <c t="s" s="3" r="J128">
        <v>2869</v>
      </c>
      <c t="s" s="3" r="K128">
        <v>2870</v>
      </c>
    </row>
    <row r="129">
      <c s="3" r="A129">
        <v>173.0</v>
      </c>
      <c t="s" s="3" r="B129">
        <v>2871</v>
      </c>
      <c t="s" s="3" r="C129">
        <v>2872</v>
      </c>
      <c t="s" s="3" r="D129">
        <v>2873</v>
      </c>
      <c t="s" s="3" r="E129">
        <v>2874</v>
      </c>
      <c s="3" r="F129">
        <v>0.5</v>
      </c>
      <c s="3" r="G129">
        <v>0.0</v>
      </c>
      <c s="3" r="H129">
        <v>0.55</v>
      </c>
      <c s="7" r="I129">
        <v>41967.832083333335</v>
      </c>
      <c t="s" s="3" r="J129">
        <v>2875</v>
      </c>
      <c t="s" s="3" r="K129">
        <v>2876</v>
      </c>
    </row>
    <row r="130">
      <c s="3" r="A130">
        <v>132.0</v>
      </c>
      <c t="s" s="3" r="B130">
        <v>2877</v>
      </c>
      <c t="s" s="3" r="C130">
        <v>2878</v>
      </c>
      <c t="s" s="3" r="D130">
        <v>2879</v>
      </c>
      <c t="s" s="3" r="E130">
        <v>2880</v>
      </c>
      <c s="3" r="F130">
        <v>2.0</v>
      </c>
      <c s="3" r="G130">
        <v>0.0</v>
      </c>
      <c s="3" r="H130">
        <v>2.0</v>
      </c>
      <c s="7" r="I130">
        <v>41967.79394675926</v>
      </c>
      <c t="s" s="3" r="J130">
        <v>2881</v>
      </c>
      <c t="s" s="3" r="K130">
        <v>2882</v>
      </c>
    </row>
    <row r="131">
      <c s="3" r="A131">
        <v>176.0</v>
      </c>
      <c t="s" s="3" r="B131">
        <v>2883</v>
      </c>
      <c t="s" s="3" r="C131">
        <v>2884</v>
      </c>
      <c t="s" s="3" r="D131">
        <v>2885</v>
      </c>
      <c t="s" s="3" r="E131">
        <v>2886</v>
      </c>
      <c s="3" r="F131">
        <v>2.0</v>
      </c>
      <c s="3" r="G131">
        <v>0.0</v>
      </c>
      <c s="3" r="H131">
        <v>2.25</v>
      </c>
      <c s="7" r="I131">
        <v>41967.61628472222</v>
      </c>
      <c t="s" s="3" r="J131">
        <v>2887</v>
      </c>
      <c t="s" s="3" r="K131">
        <v>2888</v>
      </c>
    </row>
    <row r="132">
      <c s="3" r="A132">
        <v>229.0</v>
      </c>
      <c t="s" s="3" r="B132">
        <v>2889</v>
      </c>
      <c t="s" s="3" r="C132">
        <v>2890</v>
      </c>
      <c t="s" s="3" r="D132">
        <v>2891</v>
      </c>
      <c t="s" s="3" r="E132">
        <v>2892</v>
      </c>
      <c s="3" r="F132">
        <v>0.5</v>
      </c>
      <c s="3" r="G132">
        <v>0.0</v>
      </c>
      <c s="3" r="H132">
        <v>0.5</v>
      </c>
      <c s="7" r="I132">
        <v>41967.43787037037</v>
      </c>
      <c t="s" s="3" r="J132">
        <v>2893</v>
      </c>
      <c t="s" s="3" r="K132">
        <v>2894</v>
      </c>
    </row>
    <row r="133">
      <c s="3" r="A133">
        <v>171.0</v>
      </c>
      <c t="s" s="3" r="B133">
        <v>2895</v>
      </c>
      <c t="s" s="3" r="C133">
        <v>2896</v>
      </c>
      <c t="s" s="3" r="D133">
        <v>2897</v>
      </c>
      <c t="s" s="3" r="E133">
        <v>2898</v>
      </c>
      <c s="3" r="F133">
        <v>1.0</v>
      </c>
      <c s="3" r="G133">
        <v>0.0</v>
      </c>
      <c s="3" r="H133">
        <v>2.5</v>
      </c>
      <c s="7" r="I133">
        <v>41966.696608796294</v>
      </c>
      <c t="s" s="3" r="J133">
        <v>2899</v>
      </c>
      <c t="s" s="3" r="K133">
        <v>2900</v>
      </c>
    </row>
    <row r="134">
      <c s="3" r="A134">
        <v>223.0</v>
      </c>
      <c t="s" s="3" r="B134">
        <v>2901</v>
      </c>
      <c t="s" s="3" r="C134">
        <v>2902</v>
      </c>
      <c t="s" s="3" r="D134">
        <v>2903</v>
      </c>
      <c t="s" s="3" r="E134">
        <v>2904</v>
      </c>
      <c s="3" r="F134">
        <v>1.0</v>
      </c>
      <c s="3" r="G134">
        <v>0.0</v>
      </c>
      <c s="3" r="H134">
        <v>2.0</v>
      </c>
      <c s="7" r="I134">
        <v>41964.85518518519</v>
      </c>
      <c t="s" s="3" r="J134">
        <v>2905</v>
      </c>
      <c t="s" s="3" r="K134">
        <v>2906</v>
      </c>
    </row>
    <row r="135">
      <c s="3" r="A135">
        <v>222.0</v>
      </c>
      <c t="s" s="3" r="B135">
        <v>2907</v>
      </c>
      <c t="s" s="3" r="C135">
        <v>2908</v>
      </c>
      <c t="s" s="3" r="D135">
        <v>2909</v>
      </c>
      <c t="s" s="3" r="E135">
        <v>2910</v>
      </c>
      <c s="3" r="F135">
        <v>1.0</v>
      </c>
      <c s="3" r="G135">
        <v>0.0</v>
      </c>
      <c s="3" r="H135">
        <v>2.0</v>
      </c>
      <c s="7" r="I135">
        <v>41964.85512731481</v>
      </c>
      <c t="s" s="3" r="J135">
        <v>2911</v>
      </c>
      <c t="s" s="3" r="K135">
        <v>2912</v>
      </c>
    </row>
    <row r="136">
      <c s="3" r="A136">
        <v>221.0</v>
      </c>
      <c t="s" s="3" r="B136">
        <v>2913</v>
      </c>
      <c t="s" s="3" r="C136">
        <v>2914</v>
      </c>
      <c t="s" s="3" r="D136">
        <v>2915</v>
      </c>
      <c t="s" s="3" r="E136">
        <v>2916</v>
      </c>
      <c s="3" r="F136">
        <v>1.0</v>
      </c>
      <c s="3" r="G136">
        <v>0.0</v>
      </c>
      <c s="3" r="H136">
        <v>2.0</v>
      </c>
      <c s="7" r="I136">
        <v>41964.85493055556</v>
      </c>
      <c t="s" s="3" r="J136">
        <v>2917</v>
      </c>
      <c t="s" s="3" r="K136">
        <v>2918</v>
      </c>
    </row>
    <row r="137">
      <c s="3" r="A137">
        <v>146.0</v>
      </c>
      <c t="s" s="3" r="B137">
        <v>2919</v>
      </c>
      <c t="s" s="3" r="C137">
        <v>2920</v>
      </c>
      <c t="s" s="3" r="D137">
        <v>2921</v>
      </c>
      <c t="s" s="3" r="E137">
        <v>2922</v>
      </c>
      <c s="3" r="F137">
        <v>0.75</v>
      </c>
      <c s="3" r="G137">
        <v>0.0</v>
      </c>
      <c s="3" r="H137">
        <v>0.85</v>
      </c>
      <c s="7" r="I137">
        <v>41964.71428240741</v>
      </c>
      <c t="s" s="3" r="J137">
        <v>2923</v>
      </c>
      <c t="s" s="3" r="K137">
        <v>2924</v>
      </c>
    </row>
    <row r="138">
      <c s="3" r="A138">
        <v>131.0</v>
      </c>
      <c t="s" s="3" r="B138">
        <v>2925</v>
      </c>
      <c t="s" s="3" r="C138">
        <v>2926</v>
      </c>
      <c t="s" s="3" r="D138">
        <v>2927</v>
      </c>
      <c t="s" s="3" r="E138">
        <v>2928</v>
      </c>
      <c s="3" r="F138">
        <v>0.75</v>
      </c>
      <c s="3" r="G138">
        <v>0.0</v>
      </c>
      <c s="3" r="H138">
        <v>0.85</v>
      </c>
      <c s="7" r="I138">
        <v>41964.71375</v>
      </c>
      <c t="s" s="3" r="J138">
        <v>2929</v>
      </c>
      <c t="s" s="3" r="K138">
        <v>2930</v>
      </c>
    </row>
    <row r="139">
      <c s="3" r="A139">
        <v>147.0</v>
      </c>
      <c t="s" s="3" r="B139">
        <v>2931</v>
      </c>
      <c t="s" s="3" r="C139">
        <v>2932</v>
      </c>
      <c t="s" s="3" r="D139">
        <v>2933</v>
      </c>
      <c t="s" s="3" r="E139">
        <v>2934</v>
      </c>
      <c s="3" r="F139">
        <v>0.75</v>
      </c>
      <c s="3" r="G139">
        <v>0.0</v>
      </c>
      <c s="3" r="H139">
        <v>0.85</v>
      </c>
      <c s="7" r="I139">
        <v>41964.71366898148</v>
      </c>
      <c t="s" s="3" r="J139">
        <v>2935</v>
      </c>
      <c t="s" s="3" r="K139">
        <v>2936</v>
      </c>
    </row>
    <row r="140">
      <c s="3" r="A140">
        <v>119.0</v>
      </c>
      <c t="s" s="3" r="B140">
        <v>2937</v>
      </c>
      <c t="s" s="3" r="C140">
        <v>2938</v>
      </c>
      <c t="s" s="3" r="D140">
        <v>2939</v>
      </c>
      <c t="s" s="3" r="E140">
        <v>2940</v>
      </c>
      <c s="3" r="F140">
        <v>1.25</v>
      </c>
      <c s="3" r="G140">
        <v>0.0</v>
      </c>
      <c s="3" r="H140">
        <v>1.25</v>
      </c>
      <c s="7" r="I140">
        <v>41964.682291666664</v>
      </c>
      <c t="s" s="3" r="J140">
        <v>2941</v>
      </c>
      <c t="s" s="3" r="K140">
        <v>2942</v>
      </c>
    </row>
    <row r="141">
      <c s="3" r="A141">
        <v>228.0</v>
      </c>
      <c t="s" s="3" r="B141">
        <v>2943</v>
      </c>
      <c t="s" s="3" r="C141">
        <v>2944</v>
      </c>
      <c t="s" s="3" r="D141">
        <v>2945</v>
      </c>
      <c t="s" s="3" r="E141">
        <v>2946</v>
      </c>
      <c s="3" r="F141">
        <v>2.0</v>
      </c>
      <c s="3" r="G141">
        <v>0.0</v>
      </c>
      <c s="3" r="H141">
        <v>2.25</v>
      </c>
      <c s="7" r="I141">
        <v>41964.68170138889</v>
      </c>
      <c t="s" s="3" r="J141">
        <v>2947</v>
      </c>
      <c t="s" s="3" r="K141">
        <v>2948</v>
      </c>
    </row>
    <row r="142">
      <c s="3" r="A142">
        <v>227.0</v>
      </c>
      <c t="s" s="3" r="B142">
        <v>2949</v>
      </c>
      <c t="s" s="3" r="C142">
        <v>2950</v>
      </c>
      <c t="s" s="3" r="D142">
        <v>2951</v>
      </c>
      <c t="s" s="3" r="E142">
        <v>2952</v>
      </c>
      <c s="3" r="F142">
        <v>2.0</v>
      </c>
      <c s="3" r="G142">
        <v>0.0</v>
      </c>
      <c s="3" r="H142">
        <v>2.25</v>
      </c>
      <c s="7" r="I142">
        <v>41964.68108796296</v>
      </c>
      <c t="s" s="3" r="J142">
        <v>2953</v>
      </c>
      <c t="s" s="3" r="K142">
        <v>2954</v>
      </c>
    </row>
    <row r="143">
      <c s="3" r="A143">
        <v>226.0</v>
      </c>
      <c t="s" s="3" r="B143">
        <v>2955</v>
      </c>
      <c t="s" s="3" r="C143">
        <v>2956</v>
      </c>
      <c t="s" s="3" r="D143">
        <v>2957</v>
      </c>
      <c t="s" s="3" r="E143">
        <v>2958</v>
      </c>
      <c s="3" r="F143">
        <v>2.0</v>
      </c>
      <c s="3" r="G143">
        <v>0.0</v>
      </c>
      <c s="3" r="H143">
        <v>2.25</v>
      </c>
      <c s="7" r="I143">
        <v>41964.68106481482</v>
      </c>
      <c t="s" s="3" r="J143">
        <v>2959</v>
      </c>
      <c t="s" s="3" r="K143">
        <v>2960</v>
      </c>
    </row>
    <row r="144">
      <c s="3" r="A144">
        <v>225.0</v>
      </c>
      <c t="s" s="3" r="B144">
        <v>2961</v>
      </c>
      <c t="s" s="3" r="C144">
        <v>2962</v>
      </c>
      <c t="s" s="3" r="D144">
        <v>2963</v>
      </c>
      <c t="s" s="3" r="E144">
        <v>2964</v>
      </c>
      <c s="3" r="F144">
        <v>2.0</v>
      </c>
      <c s="3" r="G144">
        <v>0.0</v>
      </c>
      <c s="3" r="H144">
        <v>2.25</v>
      </c>
      <c s="7" r="I144">
        <v>41964.680914351855</v>
      </c>
      <c t="s" s="3" r="J144">
        <v>2965</v>
      </c>
      <c t="s" s="3" r="K144">
        <v>2966</v>
      </c>
    </row>
    <row r="145">
      <c s="3" r="A145">
        <v>220.0</v>
      </c>
      <c t="s" s="3" r="B145">
        <v>2967</v>
      </c>
      <c t="s" s="3" r="C145">
        <v>2968</v>
      </c>
      <c t="s" s="3" r="D145">
        <v>2969</v>
      </c>
      <c t="s" s="3" r="E145">
        <v>2970</v>
      </c>
      <c s="3" r="F145">
        <v>0.5</v>
      </c>
      <c s="3" r="G145">
        <v>0.0</v>
      </c>
      <c s="3" r="H145">
        <v>0.75</v>
      </c>
      <c s="7" r="I145">
        <v>41964.005381944444</v>
      </c>
      <c t="s" s="3" r="J145">
        <v>2971</v>
      </c>
      <c t="s" s="3" r="K145">
        <v>2972</v>
      </c>
    </row>
    <row r="146">
      <c s="3" r="A146">
        <v>219.0</v>
      </c>
      <c t="s" s="3" r="B146">
        <v>2973</v>
      </c>
      <c t="s" s="3" r="C146">
        <v>2974</v>
      </c>
      <c t="s" s="3" r="D146">
        <v>2975</v>
      </c>
      <c t="s" s="3" r="E146">
        <v>2976</v>
      </c>
      <c s="3" r="F146">
        <v>3.0</v>
      </c>
      <c s="3" r="G146">
        <v>0.0</v>
      </c>
      <c s="3" r="H146">
        <v>3.0</v>
      </c>
      <c s="7" r="I146">
        <v>41963.99083333334</v>
      </c>
      <c t="s" s="3" r="J146">
        <v>2977</v>
      </c>
      <c t="s" s="3" r="K146">
        <v>2978</v>
      </c>
    </row>
    <row r="147">
      <c s="3" r="A147">
        <v>218.0</v>
      </c>
      <c t="s" s="3" r="B147">
        <v>2979</v>
      </c>
      <c t="s" s="3" r="C147">
        <v>2980</v>
      </c>
      <c t="s" s="3" r="D147">
        <v>2981</v>
      </c>
      <c t="s" s="3" r="E147">
        <v>2982</v>
      </c>
      <c s="3" r="F147">
        <v>1.0</v>
      </c>
      <c s="3" r="G147">
        <v>0.0</v>
      </c>
      <c s="3" r="H147">
        <v>1.0</v>
      </c>
      <c s="7" r="I147">
        <v>41963.97116898148</v>
      </c>
      <c t="s" s="3" r="J147">
        <v>2983</v>
      </c>
      <c t="s" s="3" r="K147">
        <v>2984</v>
      </c>
    </row>
    <row r="148">
      <c s="3" r="A148">
        <v>212.0</v>
      </c>
      <c t="s" s="3" r="B148">
        <v>2985</v>
      </c>
      <c t="s" s="3" r="C148">
        <v>2986</v>
      </c>
      <c t="s" s="3" r="D148">
        <v>2987</v>
      </c>
      <c t="s" s="3" r="E148">
        <v>2988</v>
      </c>
      <c s="3" r="F148">
        <v>1.75</v>
      </c>
      <c s="3" r="G148">
        <v>0.0</v>
      </c>
      <c s="3" r="H148">
        <v>2.5</v>
      </c>
      <c s="7" r="I148">
        <v>41963.793854166666</v>
      </c>
      <c t="s" s="3" r="J148">
        <v>2989</v>
      </c>
      <c t="s" s="3" r="K148">
        <v>2990</v>
      </c>
    </row>
    <row r="149">
      <c s="3" r="A149">
        <v>214.0</v>
      </c>
      <c t="s" s="3" r="B149">
        <v>2991</v>
      </c>
      <c t="s" s="3" r="C149">
        <v>2992</v>
      </c>
      <c t="s" s="3" r="D149">
        <v>2993</v>
      </c>
      <c t="s" s="3" r="E149">
        <v>2994</v>
      </c>
      <c s="3" r="F149">
        <v>1.75</v>
      </c>
      <c s="3" r="G149">
        <v>0.0</v>
      </c>
      <c s="3" r="H149">
        <v>2.5</v>
      </c>
      <c s="7" r="I149">
        <v>41963.79373842593</v>
      </c>
      <c t="s" s="3" r="J149">
        <v>2995</v>
      </c>
      <c t="s" s="3" r="K149">
        <v>2996</v>
      </c>
    </row>
    <row r="150">
      <c s="3" r="A150">
        <v>215.0</v>
      </c>
      <c t="s" s="3" r="B150">
        <v>2997</v>
      </c>
      <c t="s" s="3" r="C150">
        <v>2998</v>
      </c>
      <c t="s" s="3" r="D150">
        <v>2999</v>
      </c>
      <c t="s" s="3" r="E150">
        <v>3000</v>
      </c>
      <c s="3" r="F150">
        <v>1.75</v>
      </c>
      <c s="3" r="G150">
        <v>0.0</v>
      </c>
      <c s="3" r="H150">
        <v>2.5</v>
      </c>
      <c s="7" r="I150">
        <v>41963.79368055556</v>
      </c>
      <c t="s" s="3" r="J150">
        <v>3001</v>
      </c>
      <c t="s" s="3" r="K150">
        <v>3002</v>
      </c>
    </row>
    <row r="151">
      <c s="3" r="A151">
        <v>213.0</v>
      </c>
      <c t="s" s="3" r="B151">
        <v>3003</v>
      </c>
      <c t="s" s="3" r="C151">
        <v>3004</v>
      </c>
      <c t="s" s="3" r="D151">
        <v>3005</v>
      </c>
      <c t="s" s="3" r="E151">
        <v>3006</v>
      </c>
      <c s="3" r="F151">
        <v>1.75</v>
      </c>
      <c s="3" r="G151">
        <v>0.0</v>
      </c>
      <c s="3" r="H151">
        <v>2.5</v>
      </c>
      <c s="7" r="I151">
        <v>41963.79350694444</v>
      </c>
      <c t="s" s="3" r="J151">
        <v>3007</v>
      </c>
      <c t="s" s="3" r="K151">
        <v>3008</v>
      </c>
    </row>
    <row r="152">
      <c s="3" r="A152">
        <v>104.0</v>
      </c>
      <c t="s" s="3" r="B152">
        <v>3009</v>
      </c>
      <c t="s" s="3" r="C152">
        <v>3010</v>
      </c>
      <c t="s" s="3" r="D152">
        <v>3011</v>
      </c>
      <c t="s" s="3" r="E152">
        <v>3012</v>
      </c>
      <c s="3" r="F152">
        <v>1.25</v>
      </c>
      <c s="3" r="G152">
        <v>0.0</v>
      </c>
      <c s="3" r="H152">
        <v>1.25</v>
      </c>
      <c s="7" r="I152">
        <v>41963.79157407407</v>
      </c>
      <c t="s" s="3" r="J152">
        <v>3013</v>
      </c>
      <c t="s" s="3" r="K152">
        <v>3014</v>
      </c>
    </row>
    <row r="153">
      <c s="3" r="A153">
        <v>170.0</v>
      </c>
      <c t="s" s="3" r="B153">
        <v>3015</v>
      </c>
      <c t="s" s="3" r="C153">
        <v>3016</v>
      </c>
      <c t="s" s="3" r="D153">
        <v>3017</v>
      </c>
      <c t="s" s="3" r="E153">
        <v>3018</v>
      </c>
      <c s="3" r="F153">
        <v>1.5</v>
      </c>
      <c s="3" r="G153">
        <v>0.0</v>
      </c>
      <c s="3" r="H153">
        <v>1.5</v>
      </c>
      <c s="7" r="I153">
        <v>41962.720300925925</v>
      </c>
      <c t="s" s="3" r="J153">
        <v>3019</v>
      </c>
      <c t="s" s="3" r="K153">
        <v>3020</v>
      </c>
    </row>
    <row r="154">
      <c s="3" r="A154">
        <v>169.0</v>
      </c>
      <c t="s" s="3" r="B154">
        <v>3021</v>
      </c>
      <c t="s" s="3" r="C154">
        <v>3022</v>
      </c>
      <c t="s" s="3" r="D154">
        <v>3023</v>
      </c>
      <c t="s" s="3" r="E154">
        <v>3024</v>
      </c>
      <c s="3" r="F154">
        <v>1.5</v>
      </c>
      <c s="3" r="G154">
        <v>0.0</v>
      </c>
      <c s="3" r="H154">
        <v>1.5</v>
      </c>
      <c s="7" r="I154">
        <v>41962.720243055555</v>
      </c>
      <c t="s" s="3" r="J154">
        <v>3025</v>
      </c>
      <c t="s" s="3" r="K154">
        <v>3026</v>
      </c>
    </row>
    <row r="155">
      <c s="3" r="A155">
        <v>168.0</v>
      </c>
      <c t="s" s="3" r="B155">
        <v>3027</v>
      </c>
      <c t="s" s="3" r="C155">
        <v>3028</v>
      </c>
      <c t="s" s="3" r="D155">
        <v>3029</v>
      </c>
      <c t="s" s="3" r="E155">
        <v>3030</v>
      </c>
      <c s="3" r="F155">
        <v>1.5</v>
      </c>
      <c s="3" r="G155">
        <v>0.0</v>
      </c>
      <c s="3" r="H155">
        <v>2.0</v>
      </c>
      <c s="7" r="I155">
        <v>41962.720046296294</v>
      </c>
      <c t="s" s="3" r="J155">
        <v>3031</v>
      </c>
      <c t="s" s="3" r="K155">
        <v>3032</v>
      </c>
    </row>
    <row r="156">
      <c s="3" r="A156">
        <v>167.0</v>
      </c>
      <c t="s" s="3" r="B156">
        <v>3033</v>
      </c>
      <c t="s" s="3" r="C156">
        <v>3034</v>
      </c>
      <c t="s" s="3" r="D156">
        <v>3035</v>
      </c>
      <c t="s" s="3" r="E156">
        <v>3036</v>
      </c>
      <c s="3" r="F156">
        <v>1.5</v>
      </c>
      <c s="3" r="G156">
        <v>0.0</v>
      </c>
      <c s="3" r="H156">
        <v>1.5</v>
      </c>
      <c s="7" r="I156">
        <v>41962.71994212963</v>
      </c>
      <c t="s" s="3" r="J156">
        <v>3037</v>
      </c>
      <c t="s" s="3" r="K156">
        <v>3038</v>
      </c>
    </row>
    <row r="157">
      <c s="3" r="A157">
        <v>126.0</v>
      </c>
      <c t="s" s="3" r="B157">
        <v>3039</v>
      </c>
      <c t="s" s="3" r="C157">
        <v>3040</v>
      </c>
      <c t="s" s="3" r="D157">
        <v>3041</v>
      </c>
      <c t="s" s="3" r="E157">
        <v>3042</v>
      </c>
      <c s="3" r="F157">
        <v>1.25</v>
      </c>
      <c s="3" r="G157">
        <v>0.0</v>
      </c>
      <c s="3" r="H157">
        <v>1.5</v>
      </c>
      <c s="7" r="I157">
        <v>41962.71873842592</v>
      </c>
      <c t="s" s="3" r="J157">
        <v>3043</v>
      </c>
      <c t="s" s="3" r="K157">
        <v>3044</v>
      </c>
    </row>
    <row r="158">
      <c s="3" r="A158">
        <v>193.0</v>
      </c>
      <c t="s" s="3" r="B158">
        <v>3045</v>
      </c>
      <c t="s" s="3" r="C158">
        <v>3046</v>
      </c>
      <c t="s" s="3" r="D158">
        <v>3047</v>
      </c>
      <c t="s" s="3" r="E158">
        <v>3048</v>
      </c>
      <c s="3" r="F158">
        <v>0.5</v>
      </c>
      <c s="3" r="G158">
        <v>0.0</v>
      </c>
      <c s="3" r="H158">
        <v>1.0</v>
      </c>
      <c s="7" r="I158">
        <v>41962.714837962965</v>
      </c>
      <c t="s" s="3" r="J158">
        <v>3049</v>
      </c>
      <c t="s" s="3" r="K158">
        <v>3050</v>
      </c>
    </row>
    <row r="159">
      <c s="3" r="A159">
        <v>166.0</v>
      </c>
      <c t="s" s="3" r="B159">
        <v>3051</v>
      </c>
      <c t="s" s="3" r="C159">
        <v>3052</v>
      </c>
      <c t="s" s="3" r="D159">
        <v>3053</v>
      </c>
      <c t="s" s="3" r="E159">
        <v>3054</v>
      </c>
      <c s="3" r="F159">
        <v>0.5</v>
      </c>
      <c s="3" r="G159">
        <v>0.0</v>
      </c>
      <c s="3" r="H159">
        <v>0.5</v>
      </c>
      <c s="7" r="I159">
        <v>41962.56260416667</v>
      </c>
      <c t="s" s="3" r="J159">
        <v>3055</v>
      </c>
      <c t="s" s="3" r="K159">
        <v>3056</v>
      </c>
    </row>
    <row r="160">
      <c s="3" r="A160">
        <v>144.0</v>
      </c>
      <c t="s" s="3" r="B160">
        <v>3057</v>
      </c>
      <c t="s" s="3" r="C160">
        <v>3058</v>
      </c>
      <c t="s" s="3" r="D160">
        <v>3059</v>
      </c>
      <c t="s" s="3" r="E160">
        <v>3060</v>
      </c>
      <c s="3" r="F160">
        <v>0.5</v>
      </c>
      <c s="3" r="G160">
        <v>0.0</v>
      </c>
      <c s="3" r="H160">
        <v>1.0</v>
      </c>
      <c s="7" r="I160">
        <v>41962.44920138889</v>
      </c>
      <c t="s" s="3" r="J160">
        <v>3061</v>
      </c>
      <c t="s" s="3" r="K160">
        <v>3062</v>
      </c>
    </row>
    <row r="161">
      <c s="3" r="A161">
        <v>17.0</v>
      </c>
      <c t="s" s="3" r="B161">
        <v>3063</v>
      </c>
      <c t="s" s="3" r="C161">
        <v>3064</v>
      </c>
      <c t="s" s="3" r="D161">
        <v>3065</v>
      </c>
      <c t="s" s="3" r="E161">
        <v>3066</v>
      </c>
      <c s="3" r="F161">
        <v>1.0</v>
      </c>
      <c s="3" r="G161">
        <v>0.0</v>
      </c>
      <c s="3" r="H161">
        <v>1.0</v>
      </c>
      <c s="7" r="I161">
        <v>41962.435694444444</v>
      </c>
      <c t="s" s="3" r="J161">
        <v>3067</v>
      </c>
      <c t="s" s="3" r="K161">
        <v>3068</v>
      </c>
    </row>
    <row r="162">
      <c s="3" r="A162">
        <v>83.0</v>
      </c>
      <c t="s" s="3" r="B162">
        <v>3069</v>
      </c>
      <c t="s" s="3" r="C162">
        <v>3070</v>
      </c>
      <c t="s" s="3" r="D162">
        <v>3071</v>
      </c>
      <c t="s" s="3" r="E162">
        <v>3072</v>
      </c>
      <c s="3" r="F162">
        <v>4.0</v>
      </c>
      <c s="3" r="G162">
        <v>0.0</v>
      </c>
      <c s="3" r="H162">
        <v>4.0</v>
      </c>
      <c s="7" r="I162">
        <v>41962.43539351852</v>
      </c>
      <c t="s" s="3" r="J162">
        <v>3073</v>
      </c>
      <c t="s" s="3" r="K162">
        <v>3074</v>
      </c>
    </row>
    <row r="163">
      <c s="3" r="A163">
        <v>120.0</v>
      </c>
      <c t="s" s="3" r="B163">
        <v>3075</v>
      </c>
      <c t="s" s="3" r="C163">
        <v>3076</v>
      </c>
      <c t="s" s="3" r="D163">
        <v>3077</v>
      </c>
      <c t="s" s="3" r="E163">
        <v>3078</v>
      </c>
      <c s="3" r="F163">
        <v>1.25</v>
      </c>
      <c s="3" r="G163">
        <v>0.0</v>
      </c>
      <c s="3" r="H163">
        <v>1.25</v>
      </c>
      <c s="7" r="I163">
        <v>41962.43472222222</v>
      </c>
      <c t="s" s="3" r="J163">
        <v>3079</v>
      </c>
      <c t="s" s="3" r="K163">
        <v>3080</v>
      </c>
    </row>
    <row r="164">
      <c s="34" r="A164">
        <v>145.0</v>
      </c>
      <c t="s" s="30" r="B164">
        <v>3081</v>
      </c>
      <c t="s" s="34" r="C164">
        <v>3082</v>
      </c>
      <c t="s" s="34" r="D164">
        <v>3083</v>
      </c>
      <c t="s" s="34" r="E164">
        <v>3084</v>
      </c>
      <c s="47" r="F164">
        <v>0.5</v>
      </c>
      <c s="30" r="G164">
        <v>0.0</v>
      </c>
      <c s="47" r="H164">
        <v>0.75</v>
      </c>
      <c s="48" r="I164">
        <v>41961.81895833334</v>
      </c>
      <c t="s" s="34" r="J164">
        <v>3085</v>
      </c>
      <c t="s" s="3" r="K164">
        <v>3086</v>
      </c>
    </row>
    <row r="165">
      <c s="34" r="A165">
        <v>127.0</v>
      </c>
      <c t="s" s="30" r="B165">
        <v>3087</v>
      </c>
      <c t="s" s="34" r="C165">
        <v>3088</v>
      </c>
      <c t="s" s="34" r="D165">
        <v>3089</v>
      </c>
      <c t="s" s="34" r="E165">
        <v>3090</v>
      </c>
      <c s="47" r="F165">
        <v>1.25</v>
      </c>
      <c s="30" r="G165">
        <v>0.0</v>
      </c>
      <c s="47" r="H165">
        <v>2.0</v>
      </c>
      <c s="48" r="I165">
        <v>41961.778715277775</v>
      </c>
      <c t="s" s="34" r="J165">
        <v>3091</v>
      </c>
      <c t="s" s="3" r="K165">
        <v>3092</v>
      </c>
    </row>
    <row r="166">
      <c s="34" r="A166">
        <v>128.0</v>
      </c>
      <c t="s" s="30" r="B166">
        <v>3093</v>
      </c>
      <c t="s" s="34" r="C166">
        <v>3094</v>
      </c>
      <c t="s" s="34" r="D166">
        <v>3095</v>
      </c>
      <c t="s" s="34" r="E166">
        <v>3096</v>
      </c>
      <c s="47" r="F166">
        <v>1.25</v>
      </c>
      <c s="30" r="G166">
        <v>0.0</v>
      </c>
      <c s="47" r="H166">
        <v>1.5</v>
      </c>
      <c s="48" r="I166">
        <v>41961.778715277775</v>
      </c>
      <c t="s" s="34" r="J166">
        <v>3097</v>
      </c>
      <c t="s" s="3" r="K166">
        <v>3098</v>
      </c>
    </row>
    <row r="167">
      <c s="34" r="A167">
        <v>125.0</v>
      </c>
      <c t="s" s="30" r="B167">
        <v>3099</v>
      </c>
      <c t="s" s="34" r="C167">
        <v>3100</v>
      </c>
      <c t="s" s="34" r="D167">
        <v>3101</v>
      </c>
      <c t="s" s="34" r="E167">
        <v>3102</v>
      </c>
      <c s="47" r="F167">
        <v>1.25</v>
      </c>
      <c s="30" r="G167">
        <v>0.0</v>
      </c>
      <c s="47" r="H167">
        <v>1.75</v>
      </c>
      <c s="48" r="I167">
        <v>41961.77637731482</v>
      </c>
      <c t="s" s="34" r="J167">
        <v>3103</v>
      </c>
      <c t="s" s="3" r="K167">
        <v>3104</v>
      </c>
    </row>
    <row r="168">
      <c s="34" r="A168">
        <v>124.0</v>
      </c>
      <c t="s" s="30" r="B168">
        <v>3105</v>
      </c>
      <c t="s" s="34" r="C168">
        <v>3106</v>
      </c>
      <c t="s" s="34" r="D168">
        <v>3107</v>
      </c>
      <c t="s" s="34" r="E168">
        <v>3108</v>
      </c>
      <c s="47" r="F168">
        <v>0.75</v>
      </c>
      <c s="30" r="G168">
        <v>0.0</v>
      </c>
      <c s="47" r="H168">
        <v>1.0</v>
      </c>
      <c s="48" r="I168">
        <v>41960.77821759259</v>
      </c>
      <c t="s" s="34" r="J168">
        <v>3109</v>
      </c>
      <c t="s" s="3" r="K168">
        <v>3110</v>
      </c>
    </row>
    <row r="169">
      <c s="34" r="A169">
        <v>121.0</v>
      </c>
      <c t="s" s="30" r="B169">
        <v>3111</v>
      </c>
      <c t="s" s="34" r="C169">
        <v>3112</v>
      </c>
      <c t="s" s="34" r="D169">
        <v>3113</v>
      </c>
      <c t="s" s="34" r="E169">
        <v>3114</v>
      </c>
      <c s="47" r="F169">
        <v>1.25</v>
      </c>
      <c s="30" r="G169">
        <v>0.0</v>
      </c>
      <c s="47" r="H169">
        <v>1.25</v>
      </c>
      <c s="48" r="I169">
        <v>41960.747407407405</v>
      </c>
      <c t="s" s="34" r="J169">
        <v>3115</v>
      </c>
      <c t="s" s="3" r="K169">
        <v>3116</v>
      </c>
    </row>
    <row r="170">
      <c s="34" r="A170">
        <v>73.0</v>
      </c>
      <c t="s" s="30" r="B170">
        <v>3117</v>
      </c>
      <c t="s" s="34" r="C170">
        <v>3118</v>
      </c>
      <c t="s" s="34" r="D170">
        <v>3119</v>
      </c>
      <c t="s" s="34" r="E170">
        <v>3120</v>
      </c>
      <c s="47" r="F170">
        <v>1.5</v>
      </c>
      <c s="30" r="G170">
        <v>0.0</v>
      </c>
      <c s="47" r="H170">
        <v>2.0</v>
      </c>
      <c s="48" r="I170">
        <v>41959.72803240741</v>
      </c>
      <c t="s" s="34" r="J170">
        <v>3121</v>
      </c>
      <c t="s" s="3" r="K170">
        <v>3122</v>
      </c>
    </row>
    <row r="171">
      <c s="34" r="A171">
        <v>41.0</v>
      </c>
      <c t="s" s="30" r="B171">
        <v>3123</v>
      </c>
      <c t="s" s="34" r="C171">
        <v>3124</v>
      </c>
      <c t="s" s="34" r="D171">
        <v>3125</v>
      </c>
      <c t="s" s="34" r="E171">
        <v>3126</v>
      </c>
      <c s="47" r="F171">
        <v>6.0</v>
      </c>
      <c s="30" r="G171">
        <v>0.0</v>
      </c>
      <c s="47" r="H171">
        <v>6.25</v>
      </c>
      <c s="48" r="I171">
        <v>41957.626967592594</v>
      </c>
      <c t="s" s="34" r="J171">
        <v>3127</v>
      </c>
      <c t="s" s="3" r="K171">
        <v>3128</v>
      </c>
    </row>
    <row r="172">
      <c s="34" r="A172">
        <v>117.0</v>
      </c>
      <c t="s" s="30" r="B172">
        <v>3129</v>
      </c>
      <c t="s" s="34" r="C172">
        <v>3130</v>
      </c>
      <c t="s" s="34" r="D172">
        <v>3131</v>
      </c>
      <c t="s" s="34" r="E172">
        <v>3132</v>
      </c>
      <c s="47" r="F172">
        <v>2.5</v>
      </c>
      <c s="30" r="G172">
        <v>0.0</v>
      </c>
      <c s="47" r="H172">
        <v>2.5</v>
      </c>
      <c s="48" r="I172">
        <v>41956.634305555555</v>
      </c>
      <c t="s" s="34" r="J172">
        <v>3133</v>
      </c>
      <c t="s" s="3" r="K172">
        <v>3134</v>
      </c>
    </row>
    <row r="173">
      <c s="34" r="A173">
        <v>122.0</v>
      </c>
      <c t="s" s="30" r="B173">
        <v>3135</v>
      </c>
      <c t="s" s="34" r="C173">
        <v>3136</v>
      </c>
      <c t="s" s="34" r="D173">
        <v>3137</v>
      </c>
      <c t="s" s="34" r="E173">
        <v>3138</v>
      </c>
      <c s="47" r="F173">
        <v>1.25</v>
      </c>
      <c s="30" r="G173">
        <v>0.0</v>
      </c>
      <c s="47" r="H173">
        <v>1.25</v>
      </c>
      <c s="48" r="I173">
        <v>41956.632060185184</v>
      </c>
      <c t="s" s="34" r="J173">
        <v>3139</v>
      </c>
      <c t="s" s="3" r="K173">
        <v>3140</v>
      </c>
    </row>
    <row r="174">
      <c s="34" r="A174">
        <v>116.0</v>
      </c>
      <c t="s" s="30" r="B174">
        <v>3141</v>
      </c>
      <c t="s" s="34" r="C174">
        <v>3142</v>
      </c>
      <c t="s" s="34" r="D174">
        <v>3143</v>
      </c>
      <c t="s" s="34" r="E174">
        <v>3144</v>
      </c>
      <c s="47" r="F174">
        <v>2.5</v>
      </c>
      <c s="30" r="G174">
        <v>0.0</v>
      </c>
      <c s="47" r="H174">
        <v>3.25</v>
      </c>
      <c s="48" r="I174">
        <v>41956.627650462964</v>
      </c>
      <c t="s" s="34" r="J174">
        <v>3145</v>
      </c>
      <c t="s" s="3" r="K174">
        <v>3146</v>
      </c>
    </row>
    <row r="175">
      <c s="34" r="A175">
        <v>101.0</v>
      </c>
      <c t="s" s="30" r="B175">
        <v>3147</v>
      </c>
      <c t="s" s="34" r="C175">
        <v>3148</v>
      </c>
      <c t="s" s="34" r="D175">
        <v>3149</v>
      </c>
      <c t="s" s="34" r="E175">
        <v>3150</v>
      </c>
      <c s="47" r="F175">
        <v>1.25</v>
      </c>
      <c s="30" r="G175">
        <v>0.0</v>
      </c>
      <c s="47" r="H175">
        <v>1.25</v>
      </c>
      <c s="48" r="I175">
        <v>41956.548854166664</v>
      </c>
      <c t="s" s="34" r="J175">
        <v>3151</v>
      </c>
      <c t="s" s="3" r="K175">
        <v>3152</v>
      </c>
    </row>
    <row r="176">
      <c s="34" r="A176">
        <v>35.0</v>
      </c>
      <c t="s" s="30" r="B176">
        <v>3153</v>
      </c>
      <c t="s" s="34" r="C176">
        <v>3154</v>
      </c>
      <c t="s" s="34" r="D176">
        <v>3155</v>
      </c>
      <c t="s" s="34" r="E176">
        <v>3156</v>
      </c>
      <c s="47" r="F176"/>
      <c s="30" r="G176"/>
      <c s="47" r="H176"/>
      <c s="48" r="I176">
        <v>41956.45552083333</v>
      </c>
      <c t="s" s="34" r="J176">
        <v>3157</v>
      </c>
      <c s="3" r="K176"/>
    </row>
    <row r="177">
      <c s="34" r="A177">
        <v>114.0</v>
      </c>
      <c t="s" s="30" r="B177">
        <v>3158</v>
      </c>
      <c t="s" s="34" r="C177">
        <v>3159</v>
      </c>
      <c t="s" s="34" r="D177">
        <v>3160</v>
      </c>
      <c t="s" s="34" r="E177">
        <v>3161</v>
      </c>
      <c s="47" r="F177">
        <v>1.0</v>
      </c>
      <c s="30" r="G177">
        <v>0.0</v>
      </c>
      <c s="47" r="H177">
        <v>0.5</v>
      </c>
      <c s="48" r="I177">
        <v>41955.56251157408</v>
      </c>
      <c t="s" s="34" r="J177">
        <v>3162</v>
      </c>
      <c t="s" s="3" r="K177">
        <v>3163</v>
      </c>
    </row>
    <row r="178">
      <c s="34" r="A178">
        <v>67.0</v>
      </c>
      <c t="s" s="30" r="B178">
        <v>3164</v>
      </c>
      <c t="s" s="34" r="C178">
        <v>3165</v>
      </c>
      <c t="s" s="34" r="D178">
        <v>3166</v>
      </c>
      <c t="s" s="34" r="E178">
        <v>3167</v>
      </c>
      <c s="47" r="F178">
        <v>1.5</v>
      </c>
      <c s="30" r="G178">
        <v>0.0</v>
      </c>
      <c s="47" r="H178">
        <v>1.75</v>
      </c>
      <c s="48" r="I178">
        <v>41955.54083333333</v>
      </c>
      <c t="s" s="34" r="J178">
        <v>3168</v>
      </c>
      <c t="s" s="3" r="K178">
        <v>3169</v>
      </c>
    </row>
    <row r="179">
      <c s="34" r="A179">
        <v>66.0</v>
      </c>
      <c t="s" s="30" r="B179">
        <v>3170</v>
      </c>
      <c t="s" s="34" r="C179">
        <v>3171</v>
      </c>
      <c t="s" s="34" r="D179">
        <v>3172</v>
      </c>
      <c t="s" s="34" r="E179">
        <v>3173</v>
      </c>
      <c s="47" r="F179">
        <v>0.75</v>
      </c>
      <c s="34" r="G179">
        <v>0.0</v>
      </c>
      <c s="47" r="H179">
        <v>0.75</v>
      </c>
      <c s="48" r="I179">
        <v>41955.46869212963</v>
      </c>
      <c t="s" s="34" r="J179">
        <v>3174</v>
      </c>
      <c t="s" s="3" r="K179">
        <v>3175</v>
      </c>
    </row>
    <row r="180">
      <c s="34" r="A180">
        <v>1.0</v>
      </c>
      <c t="s" s="30" r="B180">
        <v>3176</v>
      </c>
      <c t="s" s="34" r="C180">
        <v>3177</v>
      </c>
      <c t="s" s="34" r="D180">
        <v>3178</v>
      </c>
      <c t="s" s="34" r="E180">
        <v>3179</v>
      </c>
      <c s="47" r="F180"/>
      <c s="34" r="G180"/>
      <c s="47" r="H180"/>
      <c s="48" r="I180">
        <v>41956.45525462963</v>
      </c>
      <c t="s" s="34" r="J180">
        <v>3180</v>
      </c>
      <c t="s" s="3" r="K180">
        <v>3181</v>
      </c>
    </row>
    <row r="181">
      <c s="34" r="A181">
        <v>115.0</v>
      </c>
      <c t="s" s="30" r="B181">
        <v>3182</v>
      </c>
      <c t="s" s="34" r="C181">
        <v>3183</v>
      </c>
      <c t="s" s="34" r="D181">
        <v>3184</v>
      </c>
      <c t="s" s="34" r="E181">
        <v>3185</v>
      </c>
      <c s="47" r="F181">
        <v>3.5</v>
      </c>
      <c s="34" r="G181">
        <v>0.0</v>
      </c>
      <c s="47" r="H181">
        <v>3.5</v>
      </c>
      <c s="48" r="I181">
        <v>41955.95644675926</v>
      </c>
      <c t="s" s="34" r="J181">
        <v>3186</v>
      </c>
      <c t="s" s="3" r="K181">
        <v>3187</v>
      </c>
    </row>
    <row r="182">
      <c s="34" r="A182">
        <v>33.0</v>
      </c>
      <c t="s" s="30" r="B182">
        <v>3188</v>
      </c>
      <c t="s" s="34" r="C182">
        <v>3189</v>
      </c>
      <c t="s" s="34" r="D182">
        <v>3190</v>
      </c>
      <c t="s" s="34" r="E182">
        <v>3191</v>
      </c>
      <c s="47" r="F182"/>
      <c s="34" r="G182"/>
      <c s="47" r="H182"/>
      <c s="48" r="I182">
        <v>41956.45515046296</v>
      </c>
      <c t="s" s="34" r="J182">
        <v>3192</v>
      </c>
      <c s="3" r="K182"/>
    </row>
    <row r="183">
      <c s="34" r="A183">
        <v>105.0</v>
      </c>
      <c t="s" s="30" r="B183">
        <v>3193</v>
      </c>
      <c t="s" s="34" r="C183">
        <v>3194</v>
      </c>
      <c t="s" s="34" r="D183">
        <v>3195</v>
      </c>
      <c t="s" s="34" r="E183">
        <v>3196</v>
      </c>
      <c s="47" r="F183">
        <v>2.0</v>
      </c>
      <c s="30" r="G183">
        <v>0.0</v>
      </c>
      <c s="47" r="H183">
        <v>4.5</v>
      </c>
      <c s="48" r="I183">
        <v>41956.13422453704</v>
      </c>
      <c t="s" s="34" r="J183">
        <v>3197</v>
      </c>
      <c t="s" s="3" r="K183">
        <v>3198</v>
      </c>
    </row>
    <row r="184">
      <c s="34" r="A184">
        <v>61.0</v>
      </c>
      <c t="s" s="30" r="B184">
        <v>3199</v>
      </c>
      <c t="s" s="34" r="C184">
        <v>3200</v>
      </c>
      <c t="s" s="34" r="D184">
        <v>3201</v>
      </c>
      <c t="s" s="34" r="E184">
        <v>3202</v>
      </c>
      <c s="47" r="F184">
        <v>2.0</v>
      </c>
      <c s="30" r="G184">
        <v>0.0</v>
      </c>
      <c s="47" r="H184">
        <v>0.25</v>
      </c>
      <c s="48" r="I184">
        <v>41954.722592592596</v>
      </c>
      <c t="s" s="34" r="J184">
        <v>3203</v>
      </c>
      <c t="s" s="3" r="K184">
        <v>3204</v>
      </c>
    </row>
    <row r="185">
      <c s="34" r="A185">
        <v>58.0</v>
      </c>
      <c t="s" s="30" r="B185">
        <v>3205</v>
      </c>
      <c t="s" s="34" r="C185">
        <v>3206</v>
      </c>
      <c t="s" s="34" r="D185">
        <v>3207</v>
      </c>
      <c t="s" s="34" r="E185">
        <v>3208</v>
      </c>
      <c s="47" r="F185">
        <v>4.0</v>
      </c>
      <c s="30" r="G185">
        <v>0.0</v>
      </c>
      <c s="47" r="H185">
        <v>6.0</v>
      </c>
      <c s="48" r="I185">
        <v>41946.74040509259</v>
      </c>
      <c t="s" s="34" r="J185">
        <v>3209</v>
      </c>
      <c t="s" s="3" r="K185">
        <v>3210</v>
      </c>
    </row>
    <row r="186">
      <c s="34" r="A186">
        <v>57.0</v>
      </c>
      <c t="s" s="30" r="B186">
        <v>3211</v>
      </c>
      <c t="s" s="34" r="C186">
        <v>3212</v>
      </c>
      <c t="s" s="34" r="D186">
        <v>3213</v>
      </c>
      <c t="s" s="34" r="E186">
        <v>3214</v>
      </c>
      <c s="47" r="F186">
        <v>1.0</v>
      </c>
      <c s="34" r="G186">
        <v>0.0</v>
      </c>
      <c s="47" r="H186">
        <v>1.25</v>
      </c>
      <c s="48" r="I186">
        <v>41946.53790509259</v>
      </c>
      <c t="s" s="34" r="J186">
        <v>3215</v>
      </c>
      <c t="s" s="3" r="K186">
        <v>3216</v>
      </c>
    </row>
    <row r="187">
      <c s="34" r="A187">
        <v>37.0</v>
      </c>
      <c t="s" s="30" r="B187">
        <v>3217</v>
      </c>
      <c t="s" s="34" r="C187">
        <v>3218</v>
      </c>
      <c t="s" s="34" r="D187">
        <v>3219</v>
      </c>
      <c t="s" s="34" r="E187">
        <v>3220</v>
      </c>
      <c s="47" r="F187"/>
      <c s="6" r="G187"/>
      <c s="47" r="H187"/>
      <c s="48" r="I187">
        <v>41956.45505787037</v>
      </c>
      <c t="s" s="34" r="J187">
        <v>3221</v>
      </c>
      <c t="s" s="3" r="K187">
        <v>3222</v>
      </c>
    </row>
    <row r="188">
      <c s="34" r="A188">
        <v>60.0</v>
      </c>
      <c t="s" s="30" r="B188">
        <v>3223</v>
      </c>
      <c t="s" s="34" r="C188">
        <v>3224</v>
      </c>
      <c t="s" s="34" r="D188">
        <v>3225</v>
      </c>
      <c t="s" s="34" r="E188">
        <v>3226</v>
      </c>
      <c s="47" r="F188"/>
      <c s="30" r="G188"/>
      <c s="47" r="H188"/>
      <c s="48" r="I188"/>
      <c t="s" s="34" r="J188">
        <v>3227</v>
      </c>
      <c t="s" s="3" r="K188">
        <v>3228</v>
      </c>
    </row>
    <row r="189">
      <c s="34" r="A189">
        <v>88.0</v>
      </c>
      <c t="s" s="30" r="B189">
        <v>3229</v>
      </c>
      <c t="s" s="34" r="C189">
        <v>3230</v>
      </c>
      <c t="s" s="34" r="D189">
        <v>3231</v>
      </c>
      <c t="s" s="34" r="E189">
        <v>3232</v>
      </c>
      <c s="47" r="F189">
        <v>1.0</v>
      </c>
      <c s="30" r="G189">
        <v>0.0</v>
      </c>
      <c s="47" r="H189">
        <v>0.75</v>
      </c>
      <c s="48" r="I189">
        <v>41949.70392361111</v>
      </c>
      <c t="s" s="34" r="J189">
        <v>3233</v>
      </c>
      <c t="s" s="3" r="K189">
        <v>3234</v>
      </c>
    </row>
    <row r="190">
      <c s="34" r="A190">
        <v>80.0</v>
      </c>
      <c t="s" s="30" r="B190">
        <v>3235</v>
      </c>
      <c t="s" s="34" r="C190">
        <v>3236</v>
      </c>
      <c t="s" s="34" r="D190">
        <v>3237</v>
      </c>
      <c t="s" s="34" r="E190">
        <v>3238</v>
      </c>
      <c s="47" r="F190">
        <v>5.0</v>
      </c>
      <c s="6" r="G190"/>
      <c s="47" r="H190">
        <v>3.0</v>
      </c>
      <c s="48" r="I190">
        <v>41955.953738425924</v>
      </c>
      <c t="s" s="34" r="J190">
        <v>3239</v>
      </c>
      <c t="s" s="3" r="K190">
        <v>3240</v>
      </c>
    </row>
    <row r="191">
      <c s="34" r="A191">
        <v>50.0</v>
      </c>
      <c t="s" s="30" r="B191">
        <v>3241</v>
      </c>
      <c t="s" s="34" r="C191">
        <v>3242</v>
      </c>
      <c t="s" s="34" r="D191">
        <v>3243</v>
      </c>
      <c t="s" s="34" r="E191">
        <v>3244</v>
      </c>
      <c s="47" r="F191">
        <v>5.0</v>
      </c>
      <c s="6" r="G191"/>
      <c s="47" r="H191">
        <v>4.0</v>
      </c>
      <c s="48" r="I191">
        <v>41955.95122685185</v>
      </c>
      <c t="s" s="34" r="J191">
        <v>3245</v>
      </c>
      <c t="s" s="3" r="K191">
        <v>3246</v>
      </c>
    </row>
    <row r="192">
      <c s="34" r="A192">
        <v>49.0</v>
      </c>
      <c t="s" s="30" r="B192">
        <v>3247</v>
      </c>
      <c t="s" s="34" r="C192">
        <v>3248</v>
      </c>
      <c t="s" s="34" r="D192">
        <v>3249</v>
      </c>
      <c t="s" s="34" r="E192">
        <v>3250</v>
      </c>
      <c s="47" r="F192">
        <v>1.0</v>
      </c>
      <c s="34" r="G192">
        <v>1.3</v>
      </c>
      <c s="47" r="H192">
        <v>1.0</v>
      </c>
      <c s="48" r="I192">
        <v>41947.71435185185</v>
      </c>
      <c t="s" s="34" r="J192">
        <v>3251</v>
      </c>
      <c t="s" s="3" r="K192">
        <v>3252</v>
      </c>
    </row>
    <row r="193">
      <c s="34" r="A193">
        <v>48.0</v>
      </c>
      <c t="s" s="30" r="B193">
        <v>3253</v>
      </c>
      <c t="s" s="34" r="C193">
        <v>3254</v>
      </c>
      <c t="s" s="34" r="D193">
        <v>3255</v>
      </c>
      <c t="s" s="34" r="E193">
        <v>3256</v>
      </c>
      <c s="47" r="F193">
        <v>1.0</v>
      </c>
      <c s="1" r="G193"/>
      <c s="47" r="H193">
        <v>1.0</v>
      </c>
      <c s="48" r="I193">
        <v>41947.71431712963</v>
      </c>
      <c t="s" s="34" r="J193">
        <v>3257</v>
      </c>
      <c t="s" s="30" r="K193">
        <v>3258</v>
      </c>
    </row>
    <row r="194">
      <c s="34" r="A194">
        <v>38.0</v>
      </c>
      <c t="s" s="30" r="B194">
        <v>3259</v>
      </c>
      <c t="s" s="34" r="C194">
        <v>3260</v>
      </c>
      <c t="s" s="34" r="D194">
        <v>3261</v>
      </c>
      <c t="s" s="34" r="E194">
        <v>3262</v>
      </c>
      <c s="47" r="F194"/>
      <c s="1" r="G194"/>
      <c s="47" r="H194"/>
      <c s="48" r="I194">
        <v>41956.454976851855</v>
      </c>
      <c t="s" s="34" r="J194">
        <v>3263</v>
      </c>
      <c s="30" r="K194"/>
    </row>
    <row r="195">
      <c s="34" r="A195">
        <v>62.0</v>
      </c>
      <c t="s" s="30" r="B195">
        <v>3264</v>
      </c>
      <c t="s" s="34" r="C195">
        <v>3265</v>
      </c>
      <c t="s" s="34" r="D195">
        <v>3266</v>
      </c>
      <c t="s" s="34" r="E195">
        <v>3267</v>
      </c>
      <c s="47" r="F195">
        <v>0.5</v>
      </c>
      <c s="1" r="G195"/>
      <c s="10" r="H195"/>
      <c s="48" r="I195">
        <v>41946.98782407407</v>
      </c>
      <c t="s" s="34" r="J195">
        <v>3268</v>
      </c>
      <c t="s" s="30" r="K195">
        <v>3269</v>
      </c>
    </row>
    <row r="196">
      <c s="34" r="A196">
        <v>45.0</v>
      </c>
      <c t="s" s="30" r="B196">
        <v>3270</v>
      </c>
      <c t="s" s="34" r="C196">
        <v>3271</v>
      </c>
      <c t="s" s="34" r="D196">
        <v>3272</v>
      </c>
      <c t="s" s="34" r="E196">
        <v>3273</v>
      </c>
      <c s="47" r="F196">
        <v>4.0</v>
      </c>
      <c s="34" r="G196">
        <v>0.0</v>
      </c>
      <c s="47" r="H196">
        <v>0.5</v>
      </c>
      <c s="48" r="I196">
        <v>41946.69835648148</v>
      </c>
      <c t="s" s="34" r="J196">
        <v>3274</v>
      </c>
      <c t="s" s="30" r="K196">
        <v>3275</v>
      </c>
    </row>
    <row r="197">
      <c s="34" r="A197">
        <v>43.0</v>
      </c>
      <c t="s" s="30" r="B197">
        <v>3276</v>
      </c>
      <c t="s" s="34" r="C197">
        <v>3277</v>
      </c>
      <c t="s" s="34" r="D197">
        <v>3278</v>
      </c>
      <c t="s" s="34" r="E197">
        <v>3279</v>
      </c>
      <c s="47" r="F197">
        <v>1.0</v>
      </c>
      <c s="34" r="G197"/>
      <c s="47" r="H197">
        <v>1.25</v>
      </c>
      <c s="48" r="I197">
        <v>41940.588530092595</v>
      </c>
      <c t="s" s="34" r="J197">
        <v>3280</v>
      </c>
      <c t="s" s="9" r="K197">
        <v>3281</v>
      </c>
    </row>
    <row r="198">
      <c s="34" r="A198">
        <v>44.0</v>
      </c>
      <c t="s" s="30" r="B198">
        <v>3282</v>
      </c>
      <c t="s" s="34" r="C198">
        <v>3283</v>
      </c>
      <c t="s" s="34" r="D198">
        <v>3284</v>
      </c>
      <c t="s" s="34" r="E198">
        <v>3285</v>
      </c>
      <c s="47" r="F198">
        <v>1.0</v>
      </c>
      <c s="34" r="G198"/>
      <c s="47" r="H198">
        <v>0.5</v>
      </c>
      <c s="48" r="I198">
        <v>41940.58797453704</v>
      </c>
      <c t="s" s="34" r="J198">
        <v>3286</v>
      </c>
      <c t="s" s="3" r="K198">
        <v>3287</v>
      </c>
    </row>
    <row r="199">
      <c s="34" r="A199">
        <v>47.0</v>
      </c>
      <c t="s" s="30" r="B199">
        <v>3288</v>
      </c>
      <c t="s" s="34" r="C199">
        <v>3289</v>
      </c>
      <c t="s" s="34" r="D199">
        <v>3290</v>
      </c>
      <c t="s" s="34" r="E199">
        <v>3291</v>
      </c>
      <c s="47" r="F199">
        <v>1.0</v>
      </c>
      <c s="34" r="G199">
        <v>0.0</v>
      </c>
      <c s="47" r="H199">
        <v>1.0</v>
      </c>
      <c s="48" r="I199">
        <v>41933.51084490741</v>
      </c>
      <c t="s" s="34" r="J199">
        <v>3292</v>
      </c>
      <c t="s" s="3" r="K199">
        <v>3293</v>
      </c>
    </row>
    <row r="200">
      <c s="34" r="A200">
        <v>102.0</v>
      </c>
      <c t="s" s="30" r="B200">
        <v>3294</v>
      </c>
      <c t="s" s="34" r="C200">
        <v>3295</v>
      </c>
      <c t="s" s="34" r="D200">
        <v>3296</v>
      </c>
      <c t="s" s="34" r="E200">
        <v>3297</v>
      </c>
      <c s="47" r="F200">
        <v>1.25</v>
      </c>
      <c s="34" r="G200">
        <v>0.0</v>
      </c>
      <c s="47" r="H200">
        <v>1.25</v>
      </c>
      <c s="48" r="I200">
        <v>41955.95153935185</v>
      </c>
      <c t="s" s="34" r="J200">
        <v>3298</v>
      </c>
      <c t="s" s="3" r="K200">
        <v>3299</v>
      </c>
    </row>
    <row r="201">
      <c s="34" r="A201">
        <v>75.0</v>
      </c>
      <c t="s" s="30" r="B201">
        <v>3300</v>
      </c>
      <c t="s" s="34" r="C201">
        <v>3301</v>
      </c>
      <c t="s" s="34" r="D201">
        <v>3302</v>
      </c>
      <c t="s" s="34" r="E201">
        <v>3303</v>
      </c>
      <c s="47" r="F201">
        <v>0.167</v>
      </c>
      <c s="34" r="G201">
        <v>0.5</v>
      </c>
      <c s="47" r="H201">
        <v>1.5503</v>
      </c>
      <c s="48" r="I201">
        <v>41955.62092592593</v>
      </c>
      <c t="s" s="34" r="J201">
        <v>3304</v>
      </c>
      <c t="s" s="3" r="K201">
        <v>3305</v>
      </c>
    </row>
    <row r="202">
      <c s="34" r="A202">
        <v>113.0</v>
      </c>
      <c t="s" s="30" r="B202">
        <v>3306</v>
      </c>
      <c t="s" s="34" r="C202">
        <v>3307</v>
      </c>
      <c t="s" s="34" r="D202">
        <v>3308</v>
      </c>
      <c t="s" s="34" r="E202">
        <v>3309</v>
      </c>
      <c s="47" r="F202">
        <v>1.0</v>
      </c>
      <c s="34" r="G202">
        <v>0.0</v>
      </c>
      <c s="47" r="H202">
        <v>1.0</v>
      </c>
      <c s="48" r="I202">
        <v>41955.50009259259</v>
      </c>
      <c t="s" s="34" r="J202">
        <v>3310</v>
      </c>
      <c t="s" s="3" r="K202">
        <v>3311</v>
      </c>
    </row>
    <row r="203">
      <c s="34" r="A203">
        <v>103.0</v>
      </c>
      <c t="s" s="30" r="B203">
        <v>3312</v>
      </c>
      <c t="s" s="34" r="C203">
        <v>3313</v>
      </c>
      <c t="s" s="34" r="D203">
        <v>3314</v>
      </c>
      <c t="s" s="34" r="E203">
        <v>3315</v>
      </c>
      <c s="47" r="F203">
        <v>1.25</v>
      </c>
      <c s="34" r="G203">
        <v>0.0</v>
      </c>
      <c s="47" r="H203">
        <v>1.25</v>
      </c>
      <c s="48" r="I203">
        <v>41954.754479166666</v>
      </c>
      <c t="s" s="34" r="J203">
        <v>3316</v>
      </c>
      <c t="s" s="3" r="K203">
        <v>3317</v>
      </c>
    </row>
    <row r="204">
      <c s="34" r="A204">
        <v>99.0</v>
      </c>
      <c t="s" s="30" r="B204">
        <v>3318</v>
      </c>
      <c t="s" s="34" r="C204">
        <v>3319</v>
      </c>
      <c t="s" s="34" r="D204">
        <v>3320</v>
      </c>
      <c t="s" s="34" r="E204">
        <v>3321</v>
      </c>
      <c s="47" r="F204">
        <v>1.0</v>
      </c>
      <c s="34" r="G204">
        <v>0.0</v>
      </c>
      <c s="47" r="H204">
        <v>0.75</v>
      </c>
      <c s="48" r="I204">
        <v>41954.637650462966</v>
      </c>
      <c t="s" s="34" r="J204">
        <v>3322</v>
      </c>
      <c t="s" s="3" r="K204">
        <v>3323</v>
      </c>
    </row>
    <row r="205">
      <c s="34" r="A205">
        <v>92.0</v>
      </c>
      <c t="s" s="30" r="B205">
        <v>3324</v>
      </c>
      <c t="s" s="34" r="C205">
        <v>3325</v>
      </c>
      <c t="s" s="34" r="D205">
        <v>3326</v>
      </c>
      <c t="s" s="34" r="E205">
        <v>3327</v>
      </c>
      <c s="47" r="F205">
        <v>0.5</v>
      </c>
      <c s="34" r="G205">
        <v>0.0</v>
      </c>
      <c s="47" r="H205">
        <v>1.5</v>
      </c>
      <c s="48" r="I205">
        <v>41953.54226851852</v>
      </c>
      <c t="s" s="34" r="J205">
        <v>3328</v>
      </c>
      <c t="s" s="3" r="K205">
        <v>3329</v>
      </c>
    </row>
    <row r="206">
      <c s="34" r="A206">
        <v>100.0</v>
      </c>
      <c t="s" s="30" r="B206">
        <v>3330</v>
      </c>
      <c t="s" s="34" r="C206">
        <v>3331</v>
      </c>
      <c t="s" s="34" r="D206">
        <v>3332</v>
      </c>
      <c t="s" s="34" r="E206">
        <v>3333</v>
      </c>
      <c s="47" r="F206">
        <v>0.5</v>
      </c>
      <c s="34" r="G206">
        <v>0.0</v>
      </c>
      <c s="47" r="H206">
        <v>0.5</v>
      </c>
      <c s="48" r="I206">
        <v>41953.542083333334</v>
      </c>
      <c t="s" s="34" r="J206">
        <v>3334</v>
      </c>
      <c t="s" s="3" r="K206">
        <v>3335</v>
      </c>
    </row>
    <row r="207">
      <c s="34" r="A207">
        <v>91.0</v>
      </c>
      <c t="s" s="30" r="B207">
        <v>3336</v>
      </c>
      <c t="s" s="34" r="C207">
        <v>3337</v>
      </c>
      <c t="s" s="34" r="D207">
        <v>3338</v>
      </c>
      <c t="s" s="34" r="E207">
        <v>3339</v>
      </c>
      <c s="47" r="F207">
        <v>1.25</v>
      </c>
      <c s="34" r="G207">
        <v>0.0</v>
      </c>
      <c s="47" r="H207">
        <v>1.25</v>
      </c>
      <c s="48" r="I207">
        <v>41953.53980324074</v>
      </c>
      <c t="s" s="34" r="J207">
        <v>3340</v>
      </c>
      <c t="s" s="3" r="K207">
        <v>3341</v>
      </c>
    </row>
    <row r="208">
      <c s="34" r="A208">
        <v>72.0</v>
      </c>
      <c t="s" s="30" r="B208">
        <v>3342</v>
      </c>
      <c t="s" s="34" r="C208">
        <v>3343</v>
      </c>
      <c t="s" s="34" r="D208">
        <v>3344</v>
      </c>
      <c t="s" s="34" r="E208">
        <v>3345</v>
      </c>
      <c s="47" r="F208">
        <v>1.25</v>
      </c>
      <c s="34" r="G208">
        <v>0.0</v>
      </c>
      <c s="47" r="H208">
        <v>2.0</v>
      </c>
      <c s="48" r="I208">
        <v>41951.87972222222</v>
      </c>
      <c t="s" s="34" r="J208">
        <v>3346</v>
      </c>
      <c t="s" s="3" r="K208">
        <v>3347</v>
      </c>
    </row>
    <row r="209">
      <c s="34" r="A209">
        <v>98.0</v>
      </c>
      <c t="s" s="30" r="B209">
        <v>3348</v>
      </c>
      <c t="s" s="34" r="C209">
        <v>3349</v>
      </c>
      <c t="s" s="34" r="D209">
        <v>3350</v>
      </c>
      <c t="s" s="34" r="E209">
        <v>3351</v>
      </c>
      <c s="47" r="F209">
        <v>0.33</v>
      </c>
      <c s="34" r="G209">
        <v>0.0</v>
      </c>
      <c s="47" r="H209">
        <v>0.75</v>
      </c>
      <c s="48" r="I209">
        <v>41951.63878472222</v>
      </c>
      <c t="s" s="34" r="J209">
        <v>3352</v>
      </c>
      <c t="s" s="3" r="K209">
        <v>3353</v>
      </c>
    </row>
    <row r="210">
      <c s="34" r="A210">
        <v>89.0</v>
      </c>
      <c t="s" s="30" r="B210">
        <v>3354</v>
      </c>
      <c t="s" s="34" r="C210">
        <v>3355</v>
      </c>
      <c t="s" s="34" r="D210">
        <v>3356</v>
      </c>
      <c t="s" s="34" r="E210">
        <v>3357</v>
      </c>
      <c s="47" r="F210">
        <v>1.25</v>
      </c>
      <c s="34" r="G210">
        <v>0.0</v>
      </c>
      <c s="47" r="H210">
        <v>1.25</v>
      </c>
      <c s="48" r="I210">
        <v>41951.615578703706</v>
      </c>
      <c t="s" s="34" r="J210">
        <v>3358</v>
      </c>
      <c t="s" s="3" r="K210">
        <v>3359</v>
      </c>
    </row>
    <row r="211">
      <c s="34" r="A211">
        <v>97.0</v>
      </c>
      <c t="s" s="30" r="B211">
        <v>3360</v>
      </c>
      <c t="s" s="34" r="C211">
        <v>3361</v>
      </c>
      <c t="s" s="34" r="D211">
        <v>3362</v>
      </c>
      <c t="s" s="34" r="E211">
        <v>3363</v>
      </c>
      <c s="47" r="F211">
        <v>0.25</v>
      </c>
      <c s="34" r="G211">
        <v>0.0</v>
      </c>
      <c s="47" r="H211">
        <v>0.25</v>
      </c>
      <c s="48" r="I211">
        <v>41951.61423611111</v>
      </c>
      <c t="s" s="34" r="J211">
        <v>3364</v>
      </c>
      <c t="s" s="3" r="K211">
        <v>3365</v>
      </c>
    </row>
    <row r="212">
      <c s="34" r="A212">
        <v>95.0</v>
      </c>
      <c t="s" s="30" r="B212">
        <v>3366</v>
      </c>
      <c t="s" s="34" r="C212">
        <v>3367</v>
      </c>
      <c t="s" s="34" r="D212">
        <v>3368</v>
      </c>
      <c t="s" s="34" r="E212">
        <v>3369</v>
      </c>
      <c s="47" r="F212">
        <v>1.0</v>
      </c>
      <c s="34" r="G212">
        <v>0.0</v>
      </c>
      <c s="47" r="H212">
        <v>1.0</v>
      </c>
      <c s="48" r="I212">
        <v>41951.613287037035</v>
      </c>
      <c t="s" s="34" r="J212">
        <v>3370</v>
      </c>
      <c t="s" s="3" r="K212">
        <v>3371</v>
      </c>
    </row>
    <row r="213">
      <c s="34" r="A213">
        <v>96.0</v>
      </c>
      <c t="s" s="30" r="B213">
        <v>3372</v>
      </c>
      <c t="s" s="34" r="C213">
        <v>3373</v>
      </c>
      <c t="s" s="34" r="D213">
        <v>3374</v>
      </c>
      <c t="s" s="34" r="E213">
        <v>3375</v>
      </c>
      <c s="47" r="F213">
        <v>1.0</v>
      </c>
      <c s="34" r="G213">
        <v>0.0</v>
      </c>
      <c s="47" r="H213">
        <v>1.0</v>
      </c>
      <c s="48" r="I213">
        <v>41951.598587962966</v>
      </c>
      <c t="s" s="34" r="J213">
        <v>3376</v>
      </c>
      <c t="s" s="3" r="K213">
        <v>3377</v>
      </c>
    </row>
    <row r="214">
      <c s="34" r="A214">
        <v>90.0</v>
      </c>
      <c t="s" s="30" r="B214">
        <v>3378</v>
      </c>
      <c t="s" s="34" r="C214">
        <v>3379</v>
      </c>
      <c t="s" s="34" r="D214">
        <v>3380</v>
      </c>
      <c t="s" s="34" r="E214">
        <v>3381</v>
      </c>
      <c s="47" r="F214">
        <v>1.25</v>
      </c>
      <c s="34" r="G214">
        <v>0.0</v>
      </c>
      <c s="47" r="H214">
        <v>1.25</v>
      </c>
      <c s="48" r="I214">
        <v>41950.77359953704</v>
      </c>
      <c t="s" s="34" r="J214">
        <v>3382</v>
      </c>
      <c t="s" s="3" r="K214">
        <v>3383</v>
      </c>
    </row>
    <row r="215">
      <c s="34" r="A215">
        <v>94.0</v>
      </c>
      <c t="s" s="30" r="B215">
        <v>3384</v>
      </c>
      <c t="s" s="34" r="C215">
        <v>3385</v>
      </c>
      <c t="s" s="34" r="D215">
        <v>3386</v>
      </c>
      <c t="s" s="34" r="E215">
        <v>3387</v>
      </c>
      <c s="47" r="F215">
        <v>0.5</v>
      </c>
      <c s="34" r="G215">
        <v>0.0</v>
      </c>
      <c s="47" r="H215">
        <v>0.5</v>
      </c>
      <c s="48" r="I215">
        <v>41950.773252314815</v>
      </c>
      <c t="s" s="34" r="J215">
        <v>3388</v>
      </c>
      <c t="s" s="3" r="K215">
        <v>3389</v>
      </c>
    </row>
    <row r="216">
      <c s="34" r="A216">
        <v>86.0</v>
      </c>
      <c t="s" s="30" r="B216">
        <v>3390</v>
      </c>
      <c t="s" s="34" r="C216">
        <v>3391</v>
      </c>
      <c t="s" s="34" r="D216">
        <v>3392</v>
      </c>
      <c t="s" s="34" r="E216">
        <v>3393</v>
      </c>
      <c s="34" r="F216">
        <v>1.0</v>
      </c>
      <c s="34" r="G216">
        <v>0.0</v>
      </c>
      <c s="47" r="H216">
        <v>3.5</v>
      </c>
      <c s="48" r="I216">
        <v>41950.71969907408</v>
      </c>
      <c t="s" s="34" r="J216">
        <v>3394</v>
      </c>
      <c t="s" s="3" r="K216">
        <v>3395</v>
      </c>
    </row>
    <row r="217">
      <c s="34" r="A217">
        <v>54.0</v>
      </c>
      <c t="s" s="30" r="B217">
        <v>3396</v>
      </c>
      <c t="s" s="34" r="C217">
        <v>3397</v>
      </c>
      <c t="s" s="34" r="D217">
        <v>3398</v>
      </c>
      <c t="s" s="34" r="E217">
        <v>3399</v>
      </c>
      <c s="47" r="F217">
        <v>3.0</v>
      </c>
      <c s="34" r="G217">
        <v>0.0</v>
      </c>
      <c s="47" r="H217">
        <v>3.0</v>
      </c>
      <c s="48" r="I217">
        <v>41950.43158564815</v>
      </c>
      <c t="s" s="34" r="J217">
        <v>3400</v>
      </c>
      <c t="s" s="3" r="K217">
        <v>3401</v>
      </c>
    </row>
    <row r="218">
      <c s="34" r="A218">
        <v>78.0</v>
      </c>
      <c t="s" s="30" r="B218">
        <v>3402</v>
      </c>
      <c t="s" s="34" r="C218">
        <v>3403</v>
      </c>
      <c t="s" s="34" r="D218">
        <v>3404</v>
      </c>
      <c t="s" s="34" r="E218">
        <v>3405</v>
      </c>
      <c s="47" r="F218">
        <v>1.0</v>
      </c>
      <c s="34" r="G218">
        <v>0.0</v>
      </c>
      <c s="47" r="H218">
        <v>1.0</v>
      </c>
      <c s="48" r="I218">
        <v>41949.91363425926</v>
      </c>
      <c t="s" s="34" r="J218">
        <v>3406</v>
      </c>
      <c t="s" s="3" r="K218">
        <v>3407</v>
      </c>
    </row>
    <row r="219">
      <c s="34" r="A219">
        <v>93.0</v>
      </c>
      <c t="s" s="30" r="B219">
        <v>3408</v>
      </c>
      <c t="s" s="34" r="C219">
        <v>3409</v>
      </c>
      <c t="s" s="34" r="D219">
        <v>3410</v>
      </c>
      <c t="s" s="34" r="E219">
        <v>3411</v>
      </c>
      <c s="47" r="F219">
        <v>0.5</v>
      </c>
      <c s="34" r="G219">
        <v>0.0</v>
      </c>
      <c s="47" r="H219">
        <v>0.5</v>
      </c>
      <c s="48" r="I219">
        <v>41949.87856481481</v>
      </c>
      <c t="s" s="34" r="J219">
        <v>3412</v>
      </c>
      <c t="s" s="9" r="K219">
        <v>3413</v>
      </c>
    </row>
    <row r="220">
      <c s="34" r="A220">
        <v>81.0</v>
      </c>
      <c t="s" s="30" r="B220">
        <v>3414</v>
      </c>
      <c t="s" s="34" r="C220">
        <v>3415</v>
      </c>
      <c t="s" s="34" r="D220">
        <v>3416</v>
      </c>
      <c t="s" s="34" r="E220">
        <v>3417</v>
      </c>
      <c s="47" r="F220">
        <v>0.5</v>
      </c>
      <c s="34" r="G220">
        <v>0.0</v>
      </c>
      <c s="47" r="H220">
        <v>0.5</v>
      </c>
      <c s="48" r="I220">
        <v>41949.056921296295</v>
      </c>
      <c t="s" s="34" r="J220">
        <v>3418</v>
      </c>
      <c t="s" s="3" r="K220">
        <v>3419</v>
      </c>
    </row>
    <row r="221">
      <c s="34" r="A221">
        <v>71.0</v>
      </c>
      <c t="s" s="30" r="B221">
        <v>3420</v>
      </c>
      <c t="s" s="34" r="C221">
        <v>3421</v>
      </c>
      <c t="s" s="34" r="D221">
        <v>3422</v>
      </c>
      <c t="s" s="34" r="E221">
        <v>3423</v>
      </c>
      <c s="47" r="F221">
        <v>1.25</v>
      </c>
      <c s="1" r="G221"/>
      <c s="47" r="H221">
        <v>2.0</v>
      </c>
      <c s="48" r="I221">
        <v>41947.99679398148</v>
      </c>
      <c t="s" s="34" r="J221">
        <v>3424</v>
      </c>
      <c t="s" s="3" r="K221">
        <v>3425</v>
      </c>
    </row>
    <row r="222">
      <c s="34" r="A222">
        <v>55.0</v>
      </c>
      <c t="s" s="30" r="B222">
        <v>3426</v>
      </c>
      <c t="s" s="34" r="C222">
        <v>3427</v>
      </c>
      <c t="s" s="34" r="D222">
        <v>3428</v>
      </c>
      <c t="s" s="34" r="E222">
        <v>3429</v>
      </c>
      <c s="47" r="F222">
        <v>1.5</v>
      </c>
      <c s="34" r="G222">
        <v>0.0</v>
      </c>
      <c s="47" r="H222">
        <v>1.5</v>
      </c>
      <c s="48" r="I222">
        <v>41947.96858796296</v>
      </c>
      <c t="s" s="34" r="J222">
        <v>3430</v>
      </c>
      <c t="s" s="3" r="K222">
        <v>3431</v>
      </c>
    </row>
    <row r="223">
      <c s="34" r="A223">
        <v>82.0</v>
      </c>
      <c t="s" s="30" r="B223">
        <v>3432</v>
      </c>
      <c t="s" s="34" r="C223">
        <v>3433</v>
      </c>
      <c t="s" s="34" r="D223">
        <v>3434</v>
      </c>
      <c t="s" s="34" r="E223">
        <v>3435</v>
      </c>
      <c s="47" r="F223">
        <v>0.75</v>
      </c>
      <c s="34" r="G223">
        <v>0.0</v>
      </c>
      <c s="47" r="H223">
        <v>0.75</v>
      </c>
      <c s="48" r="I223">
        <v>41947.94375</v>
      </c>
      <c t="s" s="34" r="J223">
        <v>3436</v>
      </c>
      <c t="s" s="9" r="K223">
        <v>3437</v>
      </c>
    </row>
    <row r="224">
      <c s="34" r="A224">
        <v>70.0</v>
      </c>
      <c t="s" s="30" r="B224">
        <v>3438</v>
      </c>
      <c t="s" s="34" r="C224">
        <v>3439</v>
      </c>
      <c t="s" s="34" r="D224">
        <v>3440</v>
      </c>
      <c t="s" s="34" r="E224">
        <v>3441</v>
      </c>
      <c s="34" r="F224">
        <v>1.25</v>
      </c>
      <c s="34" r="G224">
        <v>0.0</v>
      </c>
      <c s="47" r="H224">
        <v>2.0</v>
      </c>
      <c s="48" r="I224">
        <v>41947.78673611111</v>
      </c>
      <c t="s" s="34" r="J224">
        <v>3442</v>
      </c>
      <c t="s" s="3" r="K224">
        <v>3443</v>
      </c>
    </row>
    <row r="225">
      <c s="34" r="A225">
        <v>79.0</v>
      </c>
      <c t="s" s="30" r="B225">
        <v>3444</v>
      </c>
      <c t="s" s="34" r="C225">
        <v>3445</v>
      </c>
      <c t="s" s="34" r="D225">
        <v>3446</v>
      </c>
      <c t="s" s="34" r="E225">
        <v>3447</v>
      </c>
      <c s="47" r="F225">
        <v>0.5</v>
      </c>
      <c s="34" r="G225">
        <v>0.0</v>
      </c>
      <c s="47" r="H225">
        <v>0.5</v>
      </c>
      <c s="48" r="I225">
        <v>41947.775972222225</v>
      </c>
      <c t="s" s="34" r="J225">
        <v>3448</v>
      </c>
      <c t="s" s="3" r="K225">
        <v>3449</v>
      </c>
    </row>
    <row r="226">
      <c s="34" r="A226">
        <v>77.0</v>
      </c>
      <c t="s" s="30" r="B226">
        <v>3450</v>
      </c>
      <c t="s" s="34" r="C226">
        <v>3451</v>
      </c>
      <c t="s" s="34" r="D226">
        <v>3452</v>
      </c>
      <c t="s" s="34" r="E226">
        <v>3453</v>
      </c>
      <c s="47" r="F226">
        <v>0.5</v>
      </c>
      <c s="34" r="G226">
        <v>0.0</v>
      </c>
      <c s="47" r="H226">
        <v>0.5</v>
      </c>
      <c s="48" r="I226">
        <v>41947.64357638889</v>
      </c>
      <c t="s" s="34" r="J226">
        <v>3454</v>
      </c>
      <c t="s" s="3" r="K226">
        <v>3455</v>
      </c>
    </row>
    <row r="227">
      <c s="34" r="A227">
        <v>68.0</v>
      </c>
      <c t="s" s="30" r="B227">
        <v>3456</v>
      </c>
      <c t="s" s="34" r="C227">
        <v>3457</v>
      </c>
      <c t="s" s="34" r="D227">
        <v>3458</v>
      </c>
      <c t="s" s="34" r="E227">
        <v>3459</v>
      </c>
      <c s="47" r="F227">
        <v>3.0</v>
      </c>
      <c s="1" r="G227"/>
      <c s="47" r="H227">
        <v>3.5</v>
      </c>
      <c s="48" r="I227">
        <v>41947.643009259256</v>
      </c>
      <c t="s" s="34" r="J227">
        <v>3460</v>
      </c>
      <c t="s" s="3" r="K227">
        <v>3461</v>
      </c>
    </row>
    <row r="228">
      <c s="34" r="A228">
        <v>59.0</v>
      </c>
      <c t="s" s="30" r="B228">
        <v>3462</v>
      </c>
      <c t="s" s="34" r="C228">
        <v>3463</v>
      </c>
      <c t="s" s="34" r="D228">
        <v>3464</v>
      </c>
      <c t="s" s="34" r="E228">
        <v>3465</v>
      </c>
      <c s="47" r="F228">
        <v>1.5</v>
      </c>
      <c s="34" r="G228">
        <v>0.0</v>
      </c>
      <c s="47" r="H228">
        <v>1.0</v>
      </c>
      <c s="48" r="I228">
        <v>41947.64278935185</v>
      </c>
      <c t="s" s="34" r="J228">
        <v>3466</v>
      </c>
      <c t="s" s="3" r="K228">
        <v>3467</v>
      </c>
    </row>
    <row r="229">
      <c s="34" r="A229">
        <v>76.0</v>
      </c>
      <c t="s" s="30" r="B229">
        <v>3468</v>
      </c>
      <c t="s" s="34" r="C229">
        <v>3469</v>
      </c>
      <c t="s" s="34" r="D229">
        <v>3470</v>
      </c>
      <c t="s" s="34" r="E229">
        <v>3471</v>
      </c>
      <c s="47" r="F229">
        <v>0.5</v>
      </c>
      <c s="34" r="G229">
        <v>0.0</v>
      </c>
      <c s="47" r="H229">
        <v>0.5</v>
      </c>
      <c s="48" r="I229">
        <v>41947.642488425925</v>
      </c>
      <c t="s" s="34" r="J229">
        <v>3472</v>
      </c>
      <c t="s" s="9" r="K229">
        <v>3473</v>
      </c>
    </row>
    <row r="230">
      <c s="34" r="A230">
        <v>63.0</v>
      </c>
      <c t="s" s="30" r="B230">
        <v>3474</v>
      </c>
      <c t="s" s="34" r="C230">
        <v>3475</v>
      </c>
      <c t="s" s="34" r="D230">
        <v>3476</v>
      </c>
      <c t="s" s="34" r="E230">
        <v>3477</v>
      </c>
      <c s="47" r="F230">
        <v>0.5</v>
      </c>
      <c s="1" r="G230"/>
      <c s="47" r="H230">
        <v>0.5</v>
      </c>
      <c s="48" r="I230">
        <v>41946.98878472222</v>
      </c>
      <c t="s" s="34" r="J230">
        <v>3478</v>
      </c>
      <c t="s" s="9" r="K230">
        <v>3479</v>
      </c>
    </row>
    <row r="231">
      <c s="34" r="A231">
        <v>65.0</v>
      </c>
      <c t="s" s="30" r="B231">
        <v>3480</v>
      </c>
      <c t="s" s="34" r="C231">
        <v>3481</v>
      </c>
      <c t="s" s="34" r="D231">
        <v>3482</v>
      </c>
      <c t="s" s="34" r="E231">
        <v>3483</v>
      </c>
      <c s="47" r="F231">
        <v>0.25</v>
      </c>
      <c s="1" r="G231"/>
      <c s="47" r="H231">
        <v>0.25</v>
      </c>
      <c s="48" r="I231">
        <v>41946.9246875</v>
      </c>
      <c t="s" s="34" r="J231">
        <v>3484</v>
      </c>
      <c t="s" s="9" r="K231">
        <v>3485</v>
      </c>
    </row>
    <row r="232">
      <c s="34" r="A232">
        <v>64.0</v>
      </c>
      <c t="s" s="30" r="B232">
        <v>3486</v>
      </c>
      <c t="s" s="34" r="C232">
        <v>3487</v>
      </c>
      <c t="s" s="34" r="D232">
        <v>3488</v>
      </c>
      <c t="s" s="34" r="E232">
        <v>3489</v>
      </c>
      <c s="47" r="F232">
        <v>1.0</v>
      </c>
      <c s="1" r="G232"/>
      <c s="47" r="H232">
        <v>1.0</v>
      </c>
      <c s="48" r="I232">
        <v>41946.887777777774</v>
      </c>
      <c t="s" s="34" r="J232">
        <v>3490</v>
      </c>
      <c t="s" s="3" r="K232">
        <v>3491</v>
      </c>
    </row>
    <row r="233">
      <c s="34" r="A233">
        <v>53.0</v>
      </c>
      <c t="s" s="30" r="B233">
        <v>3492</v>
      </c>
      <c t="s" s="34" r="C233">
        <v>3493</v>
      </c>
      <c t="s" s="34" r="D233">
        <v>3494</v>
      </c>
      <c t="s" s="34" r="E233">
        <v>3495</v>
      </c>
      <c s="47" r="F233">
        <v>3.0</v>
      </c>
      <c s="1" r="G233"/>
      <c s="47" r="H233">
        <v>3.0</v>
      </c>
      <c s="48" r="I233">
        <v>41940.59280092592</v>
      </c>
      <c t="s" s="34" r="J233">
        <v>3496</v>
      </c>
      <c t="s" s="3" r="K233">
        <v>3497</v>
      </c>
    </row>
    <row r="234">
      <c s="34" r="A234">
        <v>42.0</v>
      </c>
      <c t="s" s="30" r="B234">
        <v>3498</v>
      </c>
      <c t="s" s="34" r="C234">
        <v>3499</v>
      </c>
      <c t="s" s="34" r="D234">
        <v>3500</v>
      </c>
      <c t="s" s="34" r="E234">
        <v>3501</v>
      </c>
      <c s="47" r="F234">
        <v>3.0</v>
      </c>
      <c s="1" r="G234"/>
      <c s="47" r="H234">
        <v>1.0</v>
      </c>
      <c s="48" r="I234">
        <v>41940.34240740741</v>
      </c>
      <c t="s" s="34" r="J234">
        <v>3502</v>
      </c>
      <c t="s" s="3" r="K234">
        <v>3503</v>
      </c>
    </row>
    <row r="235">
      <c s="34" r="A235">
        <v>19.0</v>
      </c>
      <c t="s" s="30" r="B235">
        <v>3504</v>
      </c>
      <c t="s" s="34" r="C235">
        <v>3505</v>
      </c>
      <c t="s" s="34" r="D235">
        <v>3506</v>
      </c>
      <c t="s" s="34" r="E235">
        <v>3507</v>
      </c>
      <c s="10" r="F235"/>
      <c s="1" r="G235"/>
      <c s="10" r="H235"/>
      <c s="48" r="I235">
        <v>41939.43415509259</v>
      </c>
      <c t="s" s="34" r="J235">
        <v>3508</v>
      </c>
      <c t="s" s="3" r="K235">
        <v>3509</v>
      </c>
    </row>
    <row r="236">
      <c s="34" r="A236">
        <v>46.0</v>
      </c>
      <c t="s" s="30" r="B236">
        <v>3510</v>
      </c>
      <c t="s" s="34" r="C236">
        <v>3511</v>
      </c>
      <c t="s" s="34" r="D236">
        <v>3512</v>
      </c>
      <c t="s" s="34" r="E236">
        <v>3513</v>
      </c>
      <c s="47" r="F236">
        <v>0.5</v>
      </c>
      <c s="34" r="G236">
        <v>0.0</v>
      </c>
      <c s="47" r="H236">
        <v>1.0</v>
      </c>
      <c s="48" r="I236">
        <v>41934.439108796294</v>
      </c>
      <c t="s" s="34" r="J236">
        <v>3514</v>
      </c>
      <c t="s" s="3" r="K236">
        <v>3515</v>
      </c>
    </row>
    <row r="237">
      <c s="34" r="A237">
        <v>23.0</v>
      </c>
      <c t="s" s="30" r="B237">
        <v>3516</v>
      </c>
      <c t="s" s="34" r="C237">
        <v>3517</v>
      </c>
      <c t="s" s="34" r="D237">
        <v>3518</v>
      </c>
      <c t="s" s="34" r="E237">
        <v>3519</v>
      </c>
      <c s="47" r="F237">
        <v>3.0</v>
      </c>
      <c s="34" r="G237">
        <v>0.0</v>
      </c>
      <c s="47" r="H237">
        <v>10.0</v>
      </c>
      <c s="48" r="I237">
        <v>41933.50827546296</v>
      </c>
      <c t="s" s="34" r="J237">
        <v>3520</v>
      </c>
      <c t="s" s="3" r="K237">
        <v>3521</v>
      </c>
    </row>
    <row r="238">
      <c s="34" r="A238">
        <v>40.0</v>
      </c>
      <c t="s" s="30" r="B238">
        <v>3522</v>
      </c>
      <c t="s" s="34" r="C238">
        <v>3523</v>
      </c>
      <c t="s" s="34" r="D238">
        <v>3524</v>
      </c>
      <c t="s" s="34" r="E238">
        <v>3525</v>
      </c>
      <c s="47" r="F238">
        <v>1.0</v>
      </c>
      <c s="34" r="G238">
        <v>0.0</v>
      </c>
      <c s="47" r="H238">
        <v>0.5</v>
      </c>
      <c s="48" r="I238">
        <v>41933.48625</v>
      </c>
      <c t="s" s="34" r="J238">
        <v>3526</v>
      </c>
      <c t="s" s="3" r="K238">
        <v>3527</v>
      </c>
    </row>
    <row r="239">
      <c s="34" r="A239">
        <v>18.0</v>
      </c>
      <c t="s" s="30" r="B239">
        <v>3528</v>
      </c>
      <c t="s" s="34" r="C239">
        <v>3529</v>
      </c>
      <c t="s" s="34" r="D239">
        <v>3530</v>
      </c>
      <c t="s" s="34" r="E239">
        <v>3531</v>
      </c>
      <c s="10" r="F239"/>
      <c s="1" r="G239"/>
      <c s="10" r="H239"/>
      <c s="48" r="I239">
        <v>41932.631689814814</v>
      </c>
      <c t="s" s="34" r="J239">
        <v>3532</v>
      </c>
      <c t="s" s="3" r="K239">
        <v>3533</v>
      </c>
    </row>
    <row r="240">
      <c s="1" r="A240"/>
      <c s="6" r="B240"/>
      <c t="s" s="1" r="C240">
        <v>3534</v>
      </c>
      <c t="s" s="1" r="D240">
        <v>3535</v>
      </c>
      <c t="s" s="1" r="E240">
        <v>3536</v>
      </c>
      <c s="10" r="F240">
        <v>1.25</v>
      </c>
      <c s="6" r="G240"/>
      <c s="10" r="H240">
        <v>1.25</v>
      </c>
      <c s="11" r="I240">
        <v>41879.0</v>
      </c>
      <c t="s" s="1" r="J240">
        <v>3537</v>
      </c>
      <c t="s" s="3" r="K240">
        <v>3538</v>
      </c>
    </row>
    <row r="241">
      <c s="1" r="A241"/>
      <c s="6" r="B241"/>
      <c t="s" s="1" r="C241">
        <v>3539</v>
      </c>
      <c t="s" s="1" r="D241">
        <v>3540</v>
      </c>
      <c t="s" s="1" r="E241">
        <v>3541</v>
      </c>
      <c s="10" r="F241">
        <v>1.25</v>
      </c>
      <c s="6" r="G241"/>
      <c s="10" r="H241">
        <v>1.25</v>
      </c>
      <c s="11" r="I241">
        <v>41879.0</v>
      </c>
      <c t="s" s="1" r="J241">
        <v>3542</v>
      </c>
      <c t="s" s="3" r="K241">
        <v>3543</v>
      </c>
    </row>
    <row r="242">
      <c s="1" r="A242"/>
      <c s="6" r="B242"/>
      <c t="s" s="1" r="C242">
        <v>3544</v>
      </c>
      <c t="s" s="1" r="D242">
        <v>3545</v>
      </c>
      <c t="s" s="1" r="E242">
        <v>3546</v>
      </c>
      <c s="10" r="F242">
        <v>1.25</v>
      </c>
      <c s="6" r="G242"/>
      <c s="10" r="H242">
        <v>1.25</v>
      </c>
      <c s="11" r="I242">
        <v>41879.0</v>
      </c>
      <c t="s" s="1" r="J242">
        <v>3547</v>
      </c>
      <c t="s" s="3" r="K242">
        <v>3548</v>
      </c>
    </row>
    <row r="243">
      <c s="1" r="A243"/>
      <c s="6" r="B243"/>
      <c t="s" s="1" r="C243">
        <v>3549</v>
      </c>
      <c t="s" s="1" r="D243">
        <v>3550</v>
      </c>
      <c t="s" s="1" r="E243">
        <v>3551</v>
      </c>
      <c s="10" r="F243">
        <v>1.25</v>
      </c>
      <c s="6" r="G243"/>
      <c s="10" r="H243">
        <v>1.25</v>
      </c>
      <c s="11" r="I243">
        <v>41879.0</v>
      </c>
      <c t="s" s="1" r="J243">
        <v>3552</v>
      </c>
      <c t="s" s="3" r="K243">
        <v>3553</v>
      </c>
    </row>
    <row r="244">
      <c s="1" r="A244"/>
      <c s="6" r="B244"/>
      <c t="s" s="1" r="C244">
        <v>3554</v>
      </c>
      <c t="s" s="1" r="D244">
        <v>3555</v>
      </c>
      <c t="s" s="1" r="E244">
        <v>3556</v>
      </c>
      <c s="10" r="F244">
        <v>3.0</v>
      </c>
      <c s="6" r="G244"/>
      <c s="10" r="H244">
        <v>3.0</v>
      </c>
      <c s="11" r="I244">
        <v>41887.0</v>
      </c>
      <c t="s" s="1" r="J244">
        <v>3557</v>
      </c>
      <c t="s" s="3" r="K244">
        <v>3558</v>
      </c>
    </row>
    <row r="245">
      <c s="1" r="A245"/>
      <c s="6" r="B245"/>
      <c t="s" s="1" r="C245">
        <v>3559</v>
      </c>
      <c t="s" s="1" r="D245">
        <v>3560</v>
      </c>
      <c t="s" s="1" r="E245">
        <v>3561</v>
      </c>
      <c s="10" r="F245">
        <v>1.0</v>
      </c>
      <c s="6" r="G245"/>
      <c s="10" r="H245">
        <v>1.0</v>
      </c>
      <c s="11" r="I245">
        <v>41886.0</v>
      </c>
      <c t="s" s="1" r="J245">
        <v>3562</v>
      </c>
      <c t="s" s="3" r="K245">
        <v>3563</v>
      </c>
    </row>
    <row r="246">
      <c s="1" r="A246"/>
      <c s="6" r="B246"/>
      <c t="s" s="1" r="C246">
        <v>3564</v>
      </c>
      <c t="s" s="1" r="D246">
        <v>3565</v>
      </c>
      <c t="s" s="1" r="E246">
        <v>3566</v>
      </c>
      <c s="10" r="F246">
        <v>2.0</v>
      </c>
      <c s="6" r="G246"/>
      <c s="10" r="H246">
        <v>2.0</v>
      </c>
      <c s="11" r="I246">
        <v>41886.0</v>
      </c>
      <c t="s" s="1" r="J246">
        <v>3567</v>
      </c>
      <c t="s" s="3" r="K246">
        <v>3568</v>
      </c>
    </row>
    <row r="247">
      <c s="1" r="A247"/>
      <c s="6" r="B247"/>
      <c t="s" s="1" r="C247">
        <v>3569</v>
      </c>
      <c t="s" s="1" r="D247">
        <v>3570</v>
      </c>
      <c t="s" s="1" r="E247">
        <v>3571</v>
      </c>
      <c s="10" r="F247">
        <v>1.5</v>
      </c>
      <c s="6" r="G247"/>
      <c s="10" r="H247">
        <v>1.5</v>
      </c>
      <c s="11" r="I247">
        <v>41886.0</v>
      </c>
      <c t="s" s="1" r="J247">
        <v>3572</v>
      </c>
      <c t="s" s="3" r="K247">
        <v>3573</v>
      </c>
    </row>
    <row r="248">
      <c s="1" r="A248"/>
      <c s="6" r="B248"/>
      <c t="s" s="1" r="C248">
        <v>3574</v>
      </c>
      <c t="s" s="1" r="D248">
        <v>3575</v>
      </c>
      <c t="s" s="1" r="E248">
        <v>3576</v>
      </c>
      <c s="10" r="F248">
        <v>1.5</v>
      </c>
      <c s="6" r="G248"/>
      <c s="10" r="H248">
        <v>1.5</v>
      </c>
      <c s="11" r="I248">
        <v>41886.0</v>
      </c>
      <c t="s" s="1" r="J248">
        <v>3577</v>
      </c>
      <c t="s" s="3" r="K248">
        <v>3578</v>
      </c>
    </row>
    <row r="249">
      <c s="1" r="A249"/>
      <c s="6" r="B249"/>
      <c t="s" s="1" r="C249">
        <v>3579</v>
      </c>
      <c t="s" s="1" r="D249">
        <v>3580</v>
      </c>
      <c t="s" s="1" r="E249">
        <v>3581</v>
      </c>
      <c s="10" r="F249">
        <v>1.5</v>
      </c>
      <c s="6" r="G249"/>
      <c s="10" r="H249">
        <v>1.5</v>
      </c>
      <c s="11" r="I249">
        <v>41886.0</v>
      </c>
      <c t="s" s="1" r="J249">
        <v>3582</v>
      </c>
      <c t="s" s="3" r="K249">
        <v>3583</v>
      </c>
    </row>
    <row r="250">
      <c s="1" r="A250"/>
      <c s="6" r="B250"/>
      <c t="s" s="1" r="C250">
        <v>3584</v>
      </c>
      <c t="s" s="1" r="D250">
        <v>3585</v>
      </c>
      <c t="s" s="1" r="E250">
        <v>3586</v>
      </c>
      <c s="10" r="F250">
        <v>1.5</v>
      </c>
      <c s="6" r="G250"/>
      <c s="10" r="H250">
        <v>1.5</v>
      </c>
      <c s="11" r="I250">
        <v>41886.0</v>
      </c>
      <c t="s" s="1" r="J250">
        <v>3587</v>
      </c>
      <c t="s" s="3" r="K250">
        <v>3588</v>
      </c>
    </row>
    <row r="251">
      <c s="1" r="A251"/>
      <c s="6" r="B251"/>
      <c t="s" s="1" r="C251">
        <v>3589</v>
      </c>
      <c t="s" s="1" r="D251">
        <v>3590</v>
      </c>
      <c t="s" s="1" r="E251">
        <v>3591</v>
      </c>
      <c s="10" r="F251">
        <v>2.0</v>
      </c>
      <c s="6" r="G251"/>
      <c s="10" r="H251">
        <v>2.0</v>
      </c>
      <c s="11" r="I251">
        <v>41885.0</v>
      </c>
      <c t="s" s="1" r="J251">
        <v>3592</v>
      </c>
      <c t="s" s="3" r="K251">
        <v>3593</v>
      </c>
    </row>
    <row r="252">
      <c s="1" r="A252"/>
      <c s="6" r="B252"/>
      <c t="s" s="1" r="C252">
        <v>3594</v>
      </c>
      <c t="s" s="1" r="D252">
        <v>3595</v>
      </c>
      <c t="s" s="1" r="E252">
        <v>3596</v>
      </c>
      <c s="10" r="F252">
        <v>2.0</v>
      </c>
      <c s="6" r="G252"/>
      <c s="10" r="H252">
        <v>2.0</v>
      </c>
      <c s="11" r="I252">
        <v>41885.0</v>
      </c>
      <c t="s" s="1" r="J252">
        <v>3597</v>
      </c>
      <c t="s" s="3" r="K252">
        <v>3598</v>
      </c>
    </row>
    <row r="253">
      <c s="1" r="A253"/>
      <c s="6" r="B253"/>
      <c t="s" s="1" r="C253">
        <v>3599</v>
      </c>
      <c t="s" s="1" r="D253">
        <v>3600</v>
      </c>
      <c t="s" s="1" r="E253">
        <v>3601</v>
      </c>
      <c s="10" r="F253">
        <v>2.0</v>
      </c>
      <c s="6" r="G253"/>
      <c s="10" r="H253">
        <v>2.0</v>
      </c>
      <c s="11" r="I253">
        <v>41885.0</v>
      </c>
      <c t="s" s="1" r="J253">
        <v>3602</v>
      </c>
      <c t="s" s="3" r="K253">
        <v>3603</v>
      </c>
    </row>
    <row r="254">
      <c s="1" r="A254"/>
      <c s="6" r="B254"/>
      <c t="s" s="1" r="C254">
        <v>3604</v>
      </c>
      <c t="s" s="1" r="D254">
        <v>3605</v>
      </c>
      <c t="s" s="1" r="E254">
        <v>3606</v>
      </c>
      <c s="10" r="F254">
        <v>2.0</v>
      </c>
      <c s="6" r="G254"/>
      <c s="10" r="H254">
        <v>2.0</v>
      </c>
      <c s="11" r="I254">
        <v>41885.0</v>
      </c>
      <c t="s" s="1" r="J254">
        <v>3607</v>
      </c>
      <c t="s" s="3" r="K254">
        <v>3608</v>
      </c>
    </row>
    <row r="255">
      <c s="1" r="A255"/>
      <c s="6" r="B255"/>
      <c t="s" s="1" r="C255">
        <v>3609</v>
      </c>
      <c t="s" s="1" r="D255">
        <v>3610</v>
      </c>
      <c t="s" s="1" r="E255">
        <v>3611</v>
      </c>
      <c s="10" r="F255">
        <v>1.25</v>
      </c>
      <c s="1" r="G255"/>
      <c s="10" r="H255">
        <v>1.25</v>
      </c>
      <c s="11" r="I255">
        <v>41884.0</v>
      </c>
      <c t="s" s="1" r="J255">
        <v>3612</v>
      </c>
      <c t="s" s="3" r="K255">
        <v>3613</v>
      </c>
    </row>
    <row r="256">
      <c s="1" r="A256"/>
      <c s="6" r="B256"/>
      <c t="s" s="1" r="C256">
        <v>3614</v>
      </c>
      <c t="s" s="1" r="D256">
        <v>3615</v>
      </c>
      <c t="s" s="1" r="E256">
        <v>3616</v>
      </c>
      <c s="10" r="F256">
        <v>1.25</v>
      </c>
      <c s="1" r="G256"/>
      <c s="10" r="H256">
        <v>1.25</v>
      </c>
      <c s="11" r="I256">
        <v>41884.0</v>
      </c>
      <c t="s" s="1" r="J256">
        <v>3617</v>
      </c>
      <c t="s" s="3" r="K256">
        <v>3618</v>
      </c>
    </row>
    <row r="257">
      <c s="1" r="A257"/>
      <c s="6" r="B257"/>
      <c t="s" s="1" r="C257">
        <v>3619</v>
      </c>
      <c t="s" s="1" r="D257">
        <v>3620</v>
      </c>
      <c t="s" s="1" r="E257">
        <v>3621</v>
      </c>
      <c s="10" r="F257">
        <v>1.25</v>
      </c>
      <c s="1" r="G257"/>
      <c s="10" r="H257">
        <v>1.25</v>
      </c>
      <c s="11" r="I257">
        <v>41884.0</v>
      </c>
      <c t="s" s="1" r="J257">
        <v>3622</v>
      </c>
      <c t="s" s="3" r="K257">
        <v>3623</v>
      </c>
    </row>
    <row r="258">
      <c s="1" r="A258"/>
      <c s="6" r="B258"/>
      <c t="s" s="1" r="C258">
        <v>3624</v>
      </c>
      <c t="s" s="1" r="D258">
        <v>3625</v>
      </c>
      <c t="s" s="1" r="E258">
        <v>3626</v>
      </c>
      <c s="10" r="F258">
        <v>1.25</v>
      </c>
      <c s="1" r="G258"/>
      <c s="10" r="H258">
        <v>1.25</v>
      </c>
      <c s="11" r="I258">
        <v>41884.0</v>
      </c>
      <c t="s" s="1" r="J258">
        <v>3627</v>
      </c>
      <c t="s" s="3" r="K258">
        <v>3628</v>
      </c>
    </row>
    <row r="259">
      <c s="1" r="A259"/>
      <c s="6" r="B259"/>
      <c t="s" s="1" r="C259">
        <v>3629</v>
      </c>
      <c t="s" s="1" r="D259">
        <v>3630</v>
      </c>
      <c t="s" s="1" r="E259">
        <v>3631</v>
      </c>
      <c s="10" r="F259">
        <v>2.0</v>
      </c>
      <c s="6" r="G259"/>
      <c s="10" r="H259">
        <v>2.0</v>
      </c>
      <c s="11" r="I259">
        <v>41895.0</v>
      </c>
      <c t="s" s="1" r="J259">
        <v>3632</v>
      </c>
      <c t="s" s="3" r="K259">
        <v>3633</v>
      </c>
    </row>
    <row r="260">
      <c s="1" r="A260"/>
      <c s="6" r="B260"/>
      <c t="s" s="1" r="C260">
        <v>3634</v>
      </c>
      <c t="s" s="1" r="D260">
        <v>3635</v>
      </c>
      <c t="s" s="1" r="E260">
        <v>3636</v>
      </c>
      <c s="10" r="F260">
        <v>1.5</v>
      </c>
      <c s="6" r="G260"/>
      <c s="10" r="H260">
        <v>1.5</v>
      </c>
      <c s="11" r="I260">
        <v>41895.0</v>
      </c>
      <c t="s" s="1" r="J260">
        <v>3637</v>
      </c>
      <c t="s" s="3" r="K260">
        <v>3638</v>
      </c>
    </row>
    <row r="261">
      <c s="1" r="A261"/>
      <c s="6" r="B261"/>
      <c t="s" s="1" r="C261">
        <v>3639</v>
      </c>
      <c t="s" s="1" r="D261">
        <v>3640</v>
      </c>
      <c t="s" s="1" r="E261">
        <v>3641</v>
      </c>
      <c s="10" r="F261">
        <v>0.25</v>
      </c>
      <c s="6" r="G261"/>
      <c s="10" r="H261">
        <v>0.25</v>
      </c>
      <c s="11" r="I261">
        <v>41895.0</v>
      </c>
      <c t="s" s="1" r="J261">
        <v>3642</v>
      </c>
      <c t="s" s="3" r="K261">
        <v>3643</v>
      </c>
    </row>
    <row r="262">
      <c s="1" r="A262"/>
      <c s="6" r="B262"/>
      <c t="s" s="1" r="C262">
        <v>3644</v>
      </c>
      <c t="s" s="1" r="D262">
        <v>3645</v>
      </c>
      <c t="s" s="1" r="E262">
        <v>3646</v>
      </c>
      <c s="10" r="F262">
        <v>1.0</v>
      </c>
      <c s="1" r="G262"/>
      <c s="10" r="H262">
        <v>1.0</v>
      </c>
      <c s="11" r="I262">
        <v>41893.0</v>
      </c>
      <c t="s" s="1" r="J262">
        <v>3647</v>
      </c>
      <c t="s" s="3" r="K262">
        <v>3648</v>
      </c>
    </row>
    <row r="263">
      <c s="1" r="A263"/>
      <c s="6" r="B263"/>
      <c t="s" s="1" r="C263">
        <v>3649</v>
      </c>
      <c t="s" s="1" r="D263">
        <v>3650</v>
      </c>
      <c t="s" s="1" r="E263">
        <v>3651</v>
      </c>
      <c s="10" r="F263">
        <v>1.25</v>
      </c>
      <c s="6" r="G263"/>
      <c s="10" r="H263">
        <v>1.25</v>
      </c>
      <c s="11" r="I263">
        <v>41893.0</v>
      </c>
      <c t="s" s="1" r="J263">
        <v>3652</v>
      </c>
      <c t="s" s="3" r="K263">
        <v>3653</v>
      </c>
    </row>
    <row r="264">
      <c s="1" r="A264"/>
      <c s="6" r="B264"/>
      <c t="s" s="1" r="C264">
        <v>3654</v>
      </c>
      <c t="s" s="1" r="D264">
        <v>3655</v>
      </c>
      <c t="s" s="1" r="E264">
        <v>3656</v>
      </c>
      <c s="10" r="F264">
        <v>1.25</v>
      </c>
      <c s="6" r="G264"/>
      <c s="10" r="H264">
        <v>1.25</v>
      </c>
      <c s="11" r="I264">
        <v>41893.0</v>
      </c>
      <c t="s" s="1" r="J264">
        <v>3657</v>
      </c>
      <c t="s" s="3" r="K264">
        <v>3658</v>
      </c>
    </row>
    <row r="265">
      <c s="1" r="A265"/>
      <c s="6" r="B265"/>
      <c t="s" s="1" r="C265">
        <v>3659</v>
      </c>
      <c t="s" s="1" r="D265">
        <v>3660</v>
      </c>
      <c t="s" s="1" r="E265">
        <v>3661</v>
      </c>
      <c s="10" r="F265">
        <v>1.25</v>
      </c>
      <c s="6" r="G265"/>
      <c s="10" r="H265">
        <v>1.25</v>
      </c>
      <c s="11" r="I265">
        <v>41893.0</v>
      </c>
      <c t="s" s="1" r="J265">
        <v>3662</v>
      </c>
      <c t="s" s="3" r="K265">
        <v>3663</v>
      </c>
    </row>
    <row r="266">
      <c s="1" r="A266"/>
      <c s="6" r="B266"/>
      <c t="s" s="1" r="C266">
        <v>3664</v>
      </c>
      <c t="s" s="1" r="D266">
        <v>3665</v>
      </c>
      <c t="s" s="1" r="E266">
        <v>3666</v>
      </c>
      <c s="10" r="F266">
        <v>1.25</v>
      </c>
      <c s="6" r="G266"/>
      <c s="10" r="H266">
        <v>1.25</v>
      </c>
      <c s="11" r="I266">
        <v>41893.0</v>
      </c>
      <c t="s" s="1" r="J266">
        <v>3667</v>
      </c>
      <c t="s" s="3" r="K266">
        <v>3668</v>
      </c>
    </row>
    <row r="267">
      <c s="1" r="A267"/>
      <c s="6" r="B267"/>
      <c t="s" s="1" r="C267">
        <v>3669</v>
      </c>
      <c t="s" s="1" r="D267">
        <v>3670</v>
      </c>
      <c t="s" s="1" r="E267">
        <v>3671</v>
      </c>
      <c s="10" r="F267">
        <v>0.5</v>
      </c>
      <c s="6" r="G267"/>
      <c s="10" r="H267">
        <v>0.5</v>
      </c>
      <c s="11" r="I267">
        <v>41892.0</v>
      </c>
      <c t="s" s="1" r="J267">
        <v>3672</v>
      </c>
      <c t="s" s="3" r="K267">
        <v>3673</v>
      </c>
    </row>
    <row r="268">
      <c s="1" r="A268"/>
      <c s="6" r="B268"/>
      <c t="s" s="1" r="C268">
        <v>3674</v>
      </c>
      <c t="s" s="1" r="D268">
        <v>3675</v>
      </c>
      <c t="s" s="1" r="E268">
        <v>3676</v>
      </c>
      <c s="10" r="F268">
        <v>2.0</v>
      </c>
      <c s="1" r="G268"/>
      <c s="10" r="H268">
        <v>2.0</v>
      </c>
      <c s="11" r="I268">
        <v>41892.0</v>
      </c>
      <c t="s" s="1" r="J268">
        <v>3677</v>
      </c>
      <c t="s" s="3" r="K268">
        <v>3678</v>
      </c>
    </row>
    <row r="269">
      <c s="1" r="A269"/>
      <c s="6" r="B269"/>
      <c t="s" s="1" r="C269">
        <v>3679</v>
      </c>
      <c t="s" s="1" r="D269">
        <v>3680</v>
      </c>
      <c t="s" s="1" r="E269">
        <v>3681</v>
      </c>
      <c s="10" r="F269">
        <v>1.5</v>
      </c>
      <c s="1" r="G269"/>
      <c s="10" r="H269">
        <v>1.5</v>
      </c>
      <c s="11" r="I269">
        <v>41890.0</v>
      </c>
      <c t="s" s="1" r="J269">
        <v>3682</v>
      </c>
      <c t="s" s="30" r="K269">
        <v>3683</v>
      </c>
    </row>
    <row r="270">
      <c s="1" r="A270"/>
      <c s="6" r="B270"/>
      <c t="s" s="1" r="C270">
        <v>3684</v>
      </c>
      <c t="s" s="1" r="D270">
        <v>3685</v>
      </c>
      <c t="s" s="1" r="E270">
        <v>3686</v>
      </c>
      <c s="10" r="F270">
        <v>1.5</v>
      </c>
      <c s="1" r="G270"/>
      <c s="10" r="H270">
        <v>1.5</v>
      </c>
      <c s="11" r="I270">
        <v>41890.0</v>
      </c>
      <c t="s" s="1" r="J270">
        <v>3687</v>
      </c>
      <c t="s" s="30" r="K270">
        <v>3688</v>
      </c>
    </row>
    <row r="271">
      <c s="1" r="A271"/>
      <c s="6" r="B271"/>
      <c t="s" s="1" r="C271">
        <v>3689</v>
      </c>
      <c t="s" s="1" r="D271">
        <v>3690</v>
      </c>
      <c t="s" s="1" r="E271">
        <v>3691</v>
      </c>
      <c s="10" r="F271">
        <v>1.5</v>
      </c>
      <c s="1" r="G271"/>
      <c s="10" r="H271">
        <v>1.5</v>
      </c>
      <c s="11" r="I271">
        <v>41890.0</v>
      </c>
      <c t="s" s="1" r="J271">
        <v>3692</v>
      </c>
      <c t="s" s="30" r="K271">
        <v>3693</v>
      </c>
    </row>
    <row r="272">
      <c s="1" r="A272"/>
      <c s="6" r="B272"/>
      <c t="s" s="1" r="C272">
        <v>3694</v>
      </c>
      <c t="s" s="1" r="D272">
        <v>3695</v>
      </c>
      <c t="s" s="1" r="E272">
        <v>3696</v>
      </c>
      <c s="10" r="F272">
        <v>1.5</v>
      </c>
      <c s="1" r="G272"/>
      <c s="10" r="H272">
        <v>1.5</v>
      </c>
      <c s="11" r="I272">
        <v>41890.0</v>
      </c>
      <c t="s" s="1" r="J272">
        <v>3697</v>
      </c>
      <c t="s" s="30" r="K272">
        <v>3698</v>
      </c>
    </row>
    <row r="273">
      <c s="1" r="A273"/>
      <c s="6" r="B273"/>
      <c t="s" s="1" r="C273">
        <v>3699</v>
      </c>
      <c t="s" s="1" r="D273">
        <v>3700</v>
      </c>
      <c t="s" s="1" r="E273">
        <v>3701</v>
      </c>
      <c s="10" r="F273">
        <v>3.5</v>
      </c>
      <c s="1" r="G273"/>
      <c s="10" r="H273">
        <v>3.5</v>
      </c>
      <c s="11" r="I273">
        <v>41890.0</v>
      </c>
      <c t="s" s="1" r="J273">
        <v>3702</v>
      </c>
      <c t="s" s="9" r="K273">
        <v>3703</v>
      </c>
    </row>
    <row r="274">
      <c s="1" r="A274"/>
      <c s="6" r="B274"/>
      <c t="s" s="1" r="C274">
        <v>3704</v>
      </c>
      <c t="s" s="1" r="D274">
        <v>3705</v>
      </c>
      <c t="s" s="1" r="E274">
        <v>3706</v>
      </c>
      <c s="10" r="F274">
        <v>1.33</v>
      </c>
      <c s="1" r="G274"/>
      <c s="10" r="H274">
        <v>1.33</v>
      </c>
      <c s="11" r="I274">
        <v>41891.0</v>
      </c>
      <c t="s" s="1" r="J274">
        <v>3707</v>
      </c>
      <c t="s" s="3" r="K274">
        <v>3708</v>
      </c>
    </row>
    <row r="275">
      <c s="1" r="A275"/>
      <c s="6" r="B275"/>
      <c t="s" s="1" r="C275">
        <v>3709</v>
      </c>
      <c t="s" s="1" r="D275">
        <v>3710</v>
      </c>
      <c t="s" s="1" r="E275">
        <v>3711</v>
      </c>
      <c s="10" r="F275">
        <v>1.33</v>
      </c>
      <c s="1" r="G275"/>
      <c s="10" r="H275">
        <v>1.33</v>
      </c>
      <c s="11" r="I275">
        <v>41891.0</v>
      </c>
      <c t="s" s="1" r="J275">
        <v>3712</v>
      </c>
      <c t="s" s="3" r="K275">
        <v>3713</v>
      </c>
    </row>
    <row r="276">
      <c s="1" r="A276"/>
      <c s="6" r="B276"/>
      <c t="s" s="1" r="C276">
        <v>3714</v>
      </c>
      <c t="s" s="1" r="D276">
        <v>3715</v>
      </c>
      <c t="s" s="1" r="E276">
        <v>3716</v>
      </c>
      <c s="10" r="F276">
        <v>1.33</v>
      </c>
      <c s="1" r="G276"/>
      <c s="10" r="H276">
        <v>1.33</v>
      </c>
      <c s="11" r="I276">
        <v>41891.0</v>
      </c>
      <c t="s" s="1" r="J276">
        <v>3717</v>
      </c>
      <c t="s" s="3" r="K276">
        <v>3718</v>
      </c>
    </row>
    <row r="277">
      <c s="1" r="A277"/>
      <c s="6" r="B277"/>
      <c t="s" s="1" r="C277">
        <v>3719</v>
      </c>
      <c t="s" s="1" r="D277">
        <v>3720</v>
      </c>
      <c t="s" s="1" r="E277">
        <v>3721</v>
      </c>
      <c s="10" r="F277">
        <v>1.33</v>
      </c>
      <c s="1" r="G277"/>
      <c s="10" r="H277">
        <v>1.33</v>
      </c>
      <c s="11" r="I277">
        <v>41891.0</v>
      </c>
      <c t="s" s="1" r="J277">
        <v>3722</v>
      </c>
      <c t="s" s="3" r="K277">
        <v>3723</v>
      </c>
    </row>
    <row r="278">
      <c s="1" r="A278"/>
      <c s="6" r="B278"/>
      <c t="s" s="32" r="C278">
        <v>3724</v>
      </c>
      <c t="s" s="1" r="D278">
        <v>3725</v>
      </c>
      <c t="s" s="1" r="E278">
        <v>3726</v>
      </c>
      <c s="10" r="F278">
        <v>2.0</v>
      </c>
      <c s="1" r="G278"/>
      <c s="10" r="H278">
        <v>2.0</v>
      </c>
      <c s="11" r="I278">
        <v>41891.0</v>
      </c>
      <c t="s" s="1" r="J278">
        <v>3727</v>
      </c>
      <c t="s" s="3" r="K278">
        <v>3728</v>
      </c>
    </row>
    <row r="279">
      <c s="1" r="A279"/>
      <c s="6" r="B279"/>
      <c t="s" s="32" r="C279">
        <v>3729</v>
      </c>
      <c t="s" s="1" r="D279">
        <v>3730</v>
      </c>
      <c t="s" s="1" r="E279">
        <v>3731</v>
      </c>
      <c s="10" r="F279">
        <v>2.0</v>
      </c>
      <c s="1" r="G279"/>
      <c s="10" r="H279">
        <v>2.0</v>
      </c>
      <c s="11" r="I279">
        <v>41891.0</v>
      </c>
      <c t="s" s="1" r="J279">
        <v>3732</v>
      </c>
      <c t="s" s="3" r="K279">
        <v>3733</v>
      </c>
    </row>
    <row r="280">
      <c s="1" r="A280"/>
      <c s="6" r="B280"/>
      <c t="s" s="32" r="C280">
        <v>3734</v>
      </c>
      <c t="s" s="1" r="D280">
        <v>3735</v>
      </c>
      <c t="s" s="1" r="E280">
        <v>3736</v>
      </c>
      <c s="10" r="F280">
        <v>2.0</v>
      </c>
      <c s="1" r="G280"/>
      <c s="10" r="H280">
        <v>2.0</v>
      </c>
      <c s="11" r="I280">
        <v>41891.0</v>
      </c>
      <c t="s" s="1" r="J280">
        <v>3737</v>
      </c>
      <c t="s" s="3" r="K280">
        <v>3738</v>
      </c>
    </row>
    <row r="281">
      <c s="1" r="A281"/>
      <c s="6" r="B281"/>
      <c t="s" s="32" r="C281">
        <v>3739</v>
      </c>
      <c t="s" s="1" r="D281">
        <v>3740</v>
      </c>
      <c t="s" s="1" r="E281">
        <v>3741</v>
      </c>
      <c s="10" r="F281">
        <v>2.0</v>
      </c>
      <c s="1" r="G281"/>
      <c s="10" r="H281">
        <v>2.0</v>
      </c>
      <c s="11" r="I281">
        <v>41891.0</v>
      </c>
      <c t="s" s="1" r="J281">
        <v>3742</v>
      </c>
      <c t="s" s="3" r="K281">
        <v>3743</v>
      </c>
    </row>
    <row r="282">
      <c s="1" r="A282"/>
      <c s="6" r="B282"/>
      <c t="s" s="1" r="C282">
        <v>3744</v>
      </c>
      <c t="s" s="1" r="D282">
        <v>3745</v>
      </c>
      <c t="s" s="1" r="E282">
        <v>3746</v>
      </c>
      <c s="10" r="F282">
        <v>1.5</v>
      </c>
      <c s="1" r="G282"/>
      <c s="10" r="H282">
        <v>1.5</v>
      </c>
      <c s="11" r="I282">
        <v>41892.0</v>
      </c>
      <c t="s" s="1" r="J282">
        <v>3747</v>
      </c>
      <c t="s" s="3" r="K282">
        <v>3748</v>
      </c>
    </row>
    <row r="283">
      <c s="1" r="A283"/>
      <c s="6" r="B283"/>
      <c t="s" s="1" r="C283">
        <v>3749</v>
      </c>
      <c t="s" s="1" r="D283">
        <v>3750</v>
      </c>
      <c t="s" s="1" r="E283">
        <v>3751</v>
      </c>
      <c s="10" r="F283">
        <v>1.5</v>
      </c>
      <c s="1" r="G283"/>
      <c s="10" r="H283">
        <v>1.5</v>
      </c>
      <c s="11" r="I283">
        <v>41892.0</v>
      </c>
      <c t="s" s="1" r="J283">
        <v>3752</v>
      </c>
      <c t="s" s="3" r="K283">
        <v>3753</v>
      </c>
    </row>
    <row r="284">
      <c s="1" r="A284"/>
      <c s="6" r="B284"/>
      <c t="s" s="1" r="C284">
        <v>3754</v>
      </c>
      <c t="s" s="1" r="D284">
        <v>3755</v>
      </c>
      <c t="s" s="1" r="E284">
        <v>3756</v>
      </c>
      <c s="10" r="F284">
        <v>1.5</v>
      </c>
      <c s="1" r="G284"/>
      <c s="10" r="H284">
        <v>1.5</v>
      </c>
      <c s="11" r="I284">
        <v>41892.0</v>
      </c>
      <c t="s" s="1" r="J284">
        <v>3757</v>
      </c>
      <c t="s" s="3" r="K284">
        <v>3758</v>
      </c>
    </row>
    <row r="285">
      <c s="1" r="A285"/>
      <c s="6" r="B285"/>
      <c t="s" s="1" r="C285">
        <v>3759</v>
      </c>
      <c t="s" s="1" r="D285">
        <v>3760</v>
      </c>
      <c t="s" s="1" r="E285">
        <v>3761</v>
      </c>
      <c s="10" r="F285">
        <v>1.5</v>
      </c>
      <c s="1" r="G285"/>
      <c s="10" r="H285">
        <v>1.5</v>
      </c>
      <c s="11" r="I285">
        <v>41892.0</v>
      </c>
      <c t="s" s="1" r="J285">
        <v>3762</v>
      </c>
      <c t="s" s="3" r="K285">
        <v>3763</v>
      </c>
    </row>
    <row r="286">
      <c s="1" r="A286"/>
      <c s="6" r="B286"/>
      <c t="s" s="1" r="C286">
        <v>3764</v>
      </c>
      <c t="s" s="1" r="D286">
        <v>3765</v>
      </c>
      <c t="s" s="1" r="E286">
        <v>3766</v>
      </c>
      <c s="10" r="F286">
        <v>0.5</v>
      </c>
      <c s="1" r="G286"/>
      <c s="10" r="H286">
        <v>0.5</v>
      </c>
      <c s="11" r="I286">
        <v>41892.0</v>
      </c>
      <c t="s" s="1" r="J286">
        <v>3767</v>
      </c>
      <c t="s" s="3" r="K286">
        <v>3768</v>
      </c>
    </row>
    <row r="287">
      <c s="1" r="A287"/>
      <c s="6" r="B287"/>
      <c t="s" s="1" r="C287">
        <v>3769</v>
      </c>
      <c t="s" s="1" r="D287">
        <v>3770</v>
      </c>
      <c t="s" s="1" r="E287">
        <v>3771</v>
      </c>
      <c s="10" r="F287">
        <v>0.5</v>
      </c>
      <c s="1" r="G287"/>
      <c s="10" r="H287">
        <v>0.5</v>
      </c>
      <c s="11" r="I287">
        <v>41892.0</v>
      </c>
      <c t="s" s="1" r="J287">
        <v>3772</v>
      </c>
      <c t="s" s="3" r="K287">
        <v>3773</v>
      </c>
    </row>
    <row r="288">
      <c s="1" r="A288"/>
      <c s="6" r="B288"/>
      <c t="s" s="1" r="C288">
        <v>3774</v>
      </c>
      <c t="s" s="1" r="D288">
        <v>3775</v>
      </c>
      <c t="s" s="1" r="E288">
        <v>3776</v>
      </c>
      <c s="10" r="F288">
        <v>0.5</v>
      </c>
      <c s="1" r="G288"/>
      <c s="10" r="H288">
        <v>0.75</v>
      </c>
      <c s="11" r="I288">
        <v>41903.0</v>
      </c>
      <c t="s" s="1" r="J288">
        <v>3777</v>
      </c>
      <c t="s" s="3" r="K288">
        <v>3778</v>
      </c>
    </row>
    <row r="289">
      <c s="1" r="A289"/>
      <c s="6" r="B289"/>
      <c t="s" s="1" r="C289">
        <v>3779</v>
      </c>
      <c t="s" s="1" r="D289">
        <v>3780</v>
      </c>
      <c t="s" s="1" r="E289">
        <v>3781</v>
      </c>
      <c s="10" r="F289">
        <v>0.5</v>
      </c>
      <c s="1" r="G289"/>
      <c s="10" r="H289">
        <v>0.75</v>
      </c>
      <c s="11" r="I289">
        <v>41903.0</v>
      </c>
      <c t="s" s="1" r="J289">
        <v>3782</v>
      </c>
      <c t="s" s="3" r="K289">
        <v>3783</v>
      </c>
    </row>
    <row r="290">
      <c s="1" r="A290"/>
      <c s="6" r="B290"/>
      <c t="s" s="1" r="C290">
        <v>3784</v>
      </c>
      <c t="s" s="1" r="D290">
        <v>3785</v>
      </c>
      <c t="s" s="1" r="E290">
        <v>3786</v>
      </c>
      <c s="10" r="F290">
        <v>0.5</v>
      </c>
      <c s="1" r="G290"/>
      <c s="10" r="H290">
        <v>0.75</v>
      </c>
      <c s="11" r="I290">
        <v>41903.0</v>
      </c>
      <c t="s" s="1" r="J290">
        <v>3787</v>
      </c>
      <c t="s" s="3" r="K290">
        <v>3788</v>
      </c>
    </row>
    <row r="291">
      <c s="1" r="A291"/>
      <c s="6" r="B291"/>
      <c t="s" s="1" r="C291">
        <v>3789</v>
      </c>
      <c t="s" s="1" r="D291">
        <v>3790</v>
      </c>
      <c t="s" s="1" r="E291">
        <v>3791</v>
      </c>
      <c s="10" r="F291">
        <v>0.5</v>
      </c>
      <c s="1" r="G291"/>
      <c s="10" r="H291">
        <v>1.0</v>
      </c>
      <c s="11" r="I291">
        <v>41901.0</v>
      </c>
      <c t="s" s="1" r="J291">
        <v>3792</v>
      </c>
      <c t="s" s="3" r="K291">
        <v>3793</v>
      </c>
    </row>
    <row r="292">
      <c s="1" r="A292"/>
      <c s="6" r="B292"/>
      <c t="s" s="1" r="C292">
        <v>3794</v>
      </c>
      <c t="s" s="1" r="D292">
        <v>3795</v>
      </c>
      <c t="s" s="1" r="E292">
        <v>3796</v>
      </c>
      <c s="1" r="F292"/>
      <c s="1" r="G292"/>
      <c s="10" r="H292">
        <v>0.5</v>
      </c>
      <c s="11" r="I292">
        <v>41900.0</v>
      </c>
      <c t="s" s="1" r="J292">
        <v>3797</v>
      </c>
      <c t="s" s="3" r="K292">
        <v>3798</v>
      </c>
    </row>
    <row r="293">
      <c s="1" r="A293"/>
      <c s="6" r="B293"/>
      <c t="s" s="1" r="C293">
        <v>3799</v>
      </c>
      <c t="s" s="1" r="D293">
        <v>3800</v>
      </c>
      <c t="s" s="1" r="E293">
        <v>3801</v>
      </c>
      <c s="10" r="F293">
        <v>0.5</v>
      </c>
      <c s="1" r="G293"/>
      <c s="10" r="H293">
        <v>0.75</v>
      </c>
      <c s="11" r="I293">
        <v>41900.0</v>
      </c>
      <c t="s" s="1" r="J293">
        <v>3802</v>
      </c>
      <c t="s" s="3" r="K293">
        <v>3803</v>
      </c>
    </row>
    <row r="294">
      <c s="1" r="A294"/>
      <c s="6" r="B294"/>
      <c t="s" s="1" r="C294">
        <v>3804</v>
      </c>
      <c t="s" s="1" r="D294">
        <v>3805</v>
      </c>
      <c t="s" s="1" r="E294">
        <v>3806</v>
      </c>
      <c s="10" r="F294">
        <v>0.5</v>
      </c>
      <c s="1" r="G294"/>
      <c s="10" r="H294">
        <v>1.0</v>
      </c>
      <c s="11" r="I294">
        <v>41899.0</v>
      </c>
      <c t="s" s="1" r="J294">
        <v>3807</v>
      </c>
      <c t="s" s="3" r="K294">
        <v>3808</v>
      </c>
    </row>
    <row r="295">
      <c s="1" r="A295"/>
      <c s="6" r="B295"/>
      <c t="s" s="1" r="C295">
        <v>3809</v>
      </c>
      <c t="s" s="1" r="D295">
        <v>3810</v>
      </c>
      <c t="s" s="1" r="E295">
        <v>3811</v>
      </c>
      <c s="10" r="F295">
        <v>1.0</v>
      </c>
      <c s="1" r="G295"/>
      <c s="10" r="H295">
        <v>1.25</v>
      </c>
      <c s="11" r="I295">
        <v>41899.0</v>
      </c>
      <c t="s" s="1" r="J295">
        <v>3812</v>
      </c>
      <c t="s" s="9" r="K295">
        <v>3813</v>
      </c>
    </row>
    <row r="296">
      <c s="1" r="A296"/>
      <c s="6" r="B296"/>
      <c t="s" s="1" r="C296">
        <v>3814</v>
      </c>
      <c t="s" s="1" r="D296">
        <v>3815</v>
      </c>
      <c t="s" s="1" r="E296">
        <v>3816</v>
      </c>
      <c s="10" r="F296">
        <v>0.5</v>
      </c>
      <c s="1" r="G296"/>
      <c s="10" r="H296">
        <v>0.5</v>
      </c>
      <c s="11" r="I296">
        <v>41899.0</v>
      </c>
      <c t="s" s="1" r="J296">
        <v>3817</v>
      </c>
      <c t="s" s="3" r="K296">
        <v>3818</v>
      </c>
    </row>
    <row r="297">
      <c s="1" r="A297"/>
      <c s="6" r="B297"/>
      <c t="s" s="1" r="C297">
        <v>3819</v>
      </c>
      <c t="s" s="1" r="D297">
        <v>3820</v>
      </c>
      <c t="s" s="1" r="E297">
        <v>3821</v>
      </c>
      <c s="10" r="F297">
        <v>1.0</v>
      </c>
      <c s="1" r="G297"/>
      <c s="10" r="H297">
        <v>1.0</v>
      </c>
      <c s="11" r="I297">
        <v>41899.0</v>
      </c>
      <c t="s" s="1" r="J297">
        <v>3822</v>
      </c>
      <c t="s" s="3" r="K297">
        <v>3823</v>
      </c>
    </row>
    <row r="298">
      <c s="1" r="A298"/>
      <c s="6" r="B298"/>
      <c t="s" s="1" r="C298">
        <v>3824</v>
      </c>
      <c t="s" s="1" r="D298">
        <v>3825</v>
      </c>
      <c t="s" s="1" r="E298">
        <v>3826</v>
      </c>
      <c s="10" r="F298">
        <v>1.0</v>
      </c>
      <c s="1" r="G298"/>
      <c s="10" r="H298">
        <v>1.0</v>
      </c>
      <c s="11" r="I298">
        <v>41899.0</v>
      </c>
      <c t="s" s="1" r="J298">
        <v>3827</v>
      </c>
      <c t="s" s="3" r="K298">
        <v>3828</v>
      </c>
    </row>
    <row r="299">
      <c s="1" r="A299"/>
      <c s="6" r="B299"/>
      <c t="s" s="1" r="C299">
        <v>3829</v>
      </c>
      <c t="s" s="1" r="D299">
        <v>3830</v>
      </c>
      <c t="s" s="1" r="E299">
        <v>3831</v>
      </c>
      <c s="10" r="F299">
        <v>2.0</v>
      </c>
      <c s="1" r="G299"/>
      <c s="10" r="H299">
        <v>3.0</v>
      </c>
      <c s="11" r="I299">
        <v>41899.0</v>
      </c>
      <c t="s" s="1" r="J299">
        <v>3832</v>
      </c>
      <c t="s" s="9" r="K299">
        <v>3833</v>
      </c>
    </row>
    <row r="300">
      <c s="1" r="A300"/>
      <c s="6" r="B300"/>
      <c t="s" s="1" r="C300">
        <v>3834</v>
      </c>
      <c t="s" s="1" r="D300">
        <v>3835</v>
      </c>
      <c t="s" s="1" r="E300">
        <v>3836</v>
      </c>
      <c s="1" r="F300"/>
      <c s="1" r="G300"/>
      <c s="10" r="H300">
        <v>1.0</v>
      </c>
      <c s="11" r="I300">
        <v>41899.0</v>
      </c>
      <c t="s" s="1" r="J300">
        <v>3837</v>
      </c>
      <c t="s" s="3" r="K300">
        <v>3838</v>
      </c>
    </row>
    <row r="301">
      <c s="1" r="A301"/>
      <c s="6" r="B301"/>
      <c t="s" s="1" r="C301">
        <v>3839</v>
      </c>
      <c t="s" s="1" r="D301">
        <v>3840</v>
      </c>
      <c t="s" s="1" r="E301">
        <v>3841</v>
      </c>
      <c s="10" r="F301">
        <v>1.25</v>
      </c>
      <c s="1" r="G301"/>
      <c s="10" r="H301">
        <v>1.25</v>
      </c>
      <c s="11" r="I301">
        <v>41898.0</v>
      </c>
      <c t="s" s="1" r="J301">
        <v>3842</v>
      </c>
      <c t="s" s="3" r="K301">
        <v>3843</v>
      </c>
    </row>
    <row r="302">
      <c s="1" r="A302"/>
      <c s="6" r="B302"/>
      <c t="s" s="1" r="C302">
        <v>3844</v>
      </c>
      <c t="s" s="1" r="D302">
        <v>3845</v>
      </c>
      <c t="s" s="1" r="E302">
        <v>3846</v>
      </c>
      <c s="10" r="F302">
        <v>1.25</v>
      </c>
      <c s="1" r="G302"/>
      <c s="10" r="H302">
        <v>1.25</v>
      </c>
      <c s="11" r="I302">
        <v>41898.0</v>
      </c>
      <c t="s" s="1" r="J302">
        <v>3847</v>
      </c>
      <c t="s" s="3" r="K302">
        <v>3848</v>
      </c>
    </row>
    <row r="303">
      <c s="1" r="A303"/>
      <c s="6" r="B303"/>
      <c t="s" s="1" r="C303">
        <v>3849</v>
      </c>
      <c t="s" s="1" r="D303">
        <v>3850</v>
      </c>
      <c t="s" s="1" r="E303">
        <v>3851</v>
      </c>
      <c s="10" r="F303">
        <v>1.25</v>
      </c>
      <c s="1" r="G303"/>
      <c s="10" r="H303">
        <v>1.25</v>
      </c>
      <c s="11" r="I303">
        <v>41898.0</v>
      </c>
      <c t="s" s="1" r="J303">
        <v>3852</v>
      </c>
      <c t="s" s="3" r="K303">
        <v>3853</v>
      </c>
    </row>
    <row r="304">
      <c s="1" r="A304"/>
      <c s="6" r="B304"/>
      <c t="s" s="1" r="C304">
        <v>3854</v>
      </c>
      <c t="s" s="1" r="D304">
        <v>3855</v>
      </c>
      <c t="s" s="1" r="E304">
        <v>3856</v>
      </c>
      <c s="10" r="F304">
        <v>1.25</v>
      </c>
      <c s="1" r="G304"/>
      <c s="10" r="H304">
        <v>1.25</v>
      </c>
      <c s="11" r="I304">
        <v>41898.0</v>
      </c>
      <c t="s" s="1" r="J304">
        <v>3857</v>
      </c>
      <c t="s" s="3" r="K304">
        <v>3858</v>
      </c>
    </row>
    <row r="305">
      <c s="1" r="A305"/>
      <c s="6" r="B305"/>
      <c t="s" s="1" r="C305">
        <v>3859</v>
      </c>
      <c t="s" s="1" r="D305">
        <v>3860</v>
      </c>
      <c t="s" s="1" r="E305">
        <v>3861</v>
      </c>
      <c s="10" r="F305">
        <v>1.25</v>
      </c>
      <c s="1" r="G305"/>
      <c s="10" r="H305">
        <v>1.25</v>
      </c>
      <c s="11" r="I305">
        <v>41897.0</v>
      </c>
      <c t="s" s="1" r="J305">
        <v>3862</v>
      </c>
      <c t="s" s="9" r="K305">
        <v>3863</v>
      </c>
    </row>
    <row r="306">
      <c s="1" r="A306"/>
      <c s="6" r="B306"/>
      <c t="s" s="1" r="C306">
        <v>3864</v>
      </c>
      <c t="s" s="1" r="D306">
        <v>3865</v>
      </c>
      <c t="s" s="1" r="E306">
        <v>3866</v>
      </c>
      <c s="10" r="F306">
        <v>1.25</v>
      </c>
      <c s="1" r="G306"/>
      <c s="10" r="H306">
        <v>1.25</v>
      </c>
      <c s="11" r="I306">
        <v>41897.0</v>
      </c>
      <c t="s" s="1" r="J306">
        <v>3867</v>
      </c>
      <c t="s" s="9" r="K306">
        <v>3868</v>
      </c>
    </row>
    <row r="307">
      <c s="1" r="A307"/>
      <c s="6" r="B307"/>
      <c t="s" s="1" r="C307">
        <v>3869</v>
      </c>
      <c t="s" s="1" r="D307">
        <v>3870</v>
      </c>
      <c t="s" s="1" r="E307">
        <v>3871</v>
      </c>
      <c s="10" r="F307">
        <v>1.3</v>
      </c>
      <c s="1" r="G307"/>
      <c s="10" r="H307">
        <v>1.3</v>
      </c>
      <c s="11" r="I307">
        <v>41897.0</v>
      </c>
      <c t="s" s="1" r="J307">
        <v>3872</v>
      </c>
      <c t="s" s="9" r="K307">
        <v>3873</v>
      </c>
    </row>
    <row r="308">
      <c s="1" r="A308"/>
      <c s="6" r="B308"/>
      <c t="s" s="1" r="C308">
        <v>3874</v>
      </c>
      <c t="s" s="1" r="D308">
        <v>3875</v>
      </c>
      <c t="s" s="1" r="E308">
        <v>3876</v>
      </c>
      <c s="10" r="F308">
        <v>3.0</v>
      </c>
      <c s="1" r="G308"/>
      <c s="10" r="H308">
        <v>5.0</v>
      </c>
      <c s="11" r="I308">
        <v>41909.0</v>
      </c>
      <c t="s" s="1" r="J308">
        <v>3877</v>
      </c>
      <c t="s" s="3" r="K308">
        <v>3878</v>
      </c>
    </row>
    <row r="309">
      <c s="1" r="A309"/>
      <c s="6" r="B309"/>
      <c t="s" s="1" r="C309">
        <v>3879</v>
      </c>
      <c t="s" s="1" r="D309">
        <v>3880</v>
      </c>
      <c t="s" s="1" r="E309">
        <v>3881</v>
      </c>
      <c s="10" r="F309">
        <v>1.25</v>
      </c>
      <c s="1" r="G309"/>
      <c s="10" r="H309">
        <v>1.75</v>
      </c>
      <c s="11" r="I309">
        <v>41907.0</v>
      </c>
      <c t="s" s="1" r="J309">
        <v>3882</v>
      </c>
      <c t="s" s="3" r="K309">
        <v>3883</v>
      </c>
    </row>
    <row r="310">
      <c s="1" r="A310"/>
      <c s="6" r="B310"/>
      <c t="s" s="1" r="C310">
        <v>3884</v>
      </c>
      <c t="s" s="1" r="D310">
        <v>3885</v>
      </c>
      <c t="s" s="1" r="E310">
        <v>3886</v>
      </c>
      <c s="10" r="F310">
        <v>1.25</v>
      </c>
      <c s="1" r="G310"/>
      <c s="10" r="H310">
        <v>1.75</v>
      </c>
      <c s="11" r="I310">
        <v>41907.0</v>
      </c>
      <c t="s" s="1" r="J310">
        <v>3887</v>
      </c>
      <c t="s" s="3" r="K310">
        <v>3888</v>
      </c>
    </row>
    <row r="311">
      <c s="1" r="A311"/>
      <c s="6" r="B311"/>
      <c t="s" s="1" r="C311">
        <v>3889</v>
      </c>
      <c t="s" s="1" r="D311">
        <v>3890</v>
      </c>
      <c t="s" s="1" r="E311">
        <v>3891</v>
      </c>
      <c s="10" r="F311">
        <v>1.25</v>
      </c>
      <c s="1" r="G311"/>
      <c s="10" r="H311">
        <v>1.75</v>
      </c>
      <c s="11" r="I311">
        <v>41907.0</v>
      </c>
      <c t="s" s="1" r="J311">
        <v>3892</v>
      </c>
      <c t="s" s="3" r="K311">
        <v>3893</v>
      </c>
    </row>
    <row r="312">
      <c s="1" r="A312"/>
      <c s="6" r="B312"/>
      <c t="s" s="1" r="C312">
        <v>3894</v>
      </c>
      <c t="s" s="1" r="D312">
        <v>3895</v>
      </c>
      <c t="s" s="1" r="E312">
        <v>3896</v>
      </c>
      <c s="10" r="F312">
        <v>1.0</v>
      </c>
      <c s="1" r="G312"/>
      <c s="10" r="H312">
        <v>1.0</v>
      </c>
      <c s="11" r="I312">
        <v>41907.0</v>
      </c>
      <c t="s" s="1" r="J312">
        <v>3897</v>
      </c>
      <c t="s" s="3" r="K312">
        <v>3898</v>
      </c>
    </row>
    <row r="313">
      <c s="1" r="A313"/>
      <c s="6" r="B313"/>
      <c t="s" s="1" r="C313">
        <v>3899</v>
      </c>
      <c t="s" s="1" r="D313">
        <v>3900</v>
      </c>
      <c t="s" s="34" r="E313">
        <v>3901</v>
      </c>
      <c s="10" r="F313">
        <v>1.0</v>
      </c>
      <c s="1" r="G313"/>
      <c s="10" r="H313">
        <v>1.0</v>
      </c>
      <c s="11" r="I313">
        <v>41907.0</v>
      </c>
      <c t="s" s="1" r="J313">
        <v>3902</v>
      </c>
      <c t="s" s="3" r="K313">
        <v>3903</v>
      </c>
    </row>
    <row r="314">
      <c s="1" r="A314"/>
      <c s="6" r="B314"/>
      <c t="s" s="1" r="C314">
        <v>3904</v>
      </c>
      <c t="s" s="1" r="D314">
        <v>3905</v>
      </c>
      <c t="s" s="1" r="E314">
        <v>3906</v>
      </c>
      <c s="10" r="F314">
        <v>1.0</v>
      </c>
      <c s="1" r="G314"/>
      <c s="10" r="H314">
        <v>1.0</v>
      </c>
      <c s="11" r="I314">
        <v>41907.0</v>
      </c>
      <c t="s" s="1" r="J314">
        <v>3907</v>
      </c>
      <c t="s" s="3" r="K314">
        <v>3908</v>
      </c>
    </row>
    <row r="315">
      <c s="1" r="A315"/>
      <c s="6" r="B315"/>
      <c t="s" s="1" r="C315">
        <v>3909</v>
      </c>
      <c t="s" s="1" r="D315">
        <v>3910</v>
      </c>
      <c t="s" s="1" r="E315">
        <v>3911</v>
      </c>
      <c s="10" r="F315">
        <v>1.0</v>
      </c>
      <c s="1" r="G315"/>
      <c s="10" r="H315">
        <v>1.0</v>
      </c>
      <c s="11" r="I315">
        <v>41906.0</v>
      </c>
      <c t="s" s="1" r="J315">
        <v>3912</v>
      </c>
      <c t="s" s="3" r="K315">
        <v>3913</v>
      </c>
    </row>
    <row r="316">
      <c s="1" r="A316"/>
      <c s="6" r="B316"/>
      <c t="s" s="1" r="C316">
        <v>3914</v>
      </c>
      <c t="s" s="1" r="D316">
        <v>3915</v>
      </c>
      <c t="s" s="1" r="E316">
        <v>3916</v>
      </c>
      <c s="10" r="F316">
        <v>1.0</v>
      </c>
      <c s="1" r="G316"/>
      <c s="10" r="H316">
        <v>1.0</v>
      </c>
      <c s="11" r="I316">
        <v>41906.0</v>
      </c>
      <c t="s" s="1" r="J316">
        <v>3917</v>
      </c>
      <c t="s" s="3" r="K316">
        <v>3918</v>
      </c>
    </row>
    <row r="317">
      <c s="1" r="A317"/>
      <c s="6" r="B317"/>
      <c t="s" s="1" r="C317">
        <v>3919</v>
      </c>
      <c t="s" s="1" r="D317">
        <v>3920</v>
      </c>
      <c t="s" s="1" r="E317">
        <v>3921</v>
      </c>
      <c s="10" r="F317">
        <v>1.0</v>
      </c>
      <c s="1" r="G317"/>
      <c s="10" r="H317">
        <v>1.0</v>
      </c>
      <c s="11" r="I317">
        <v>41906.0</v>
      </c>
      <c t="s" s="1" r="J317">
        <v>3922</v>
      </c>
      <c t="s" s="3" r="K317">
        <v>3923</v>
      </c>
    </row>
    <row r="318">
      <c s="1" r="A318"/>
      <c s="6" r="B318"/>
      <c t="s" s="1" r="C318">
        <v>3924</v>
      </c>
      <c t="s" s="1" r="D318">
        <v>3925</v>
      </c>
      <c t="s" s="1" r="E318">
        <v>3926</v>
      </c>
      <c s="10" r="F318">
        <v>1.0</v>
      </c>
      <c s="1" r="G318"/>
      <c s="10" r="H318">
        <v>1.0</v>
      </c>
      <c s="11" r="I318">
        <v>41905.0</v>
      </c>
      <c t="s" s="1" r="J318">
        <v>3927</v>
      </c>
      <c t="s" s="3" r="K318">
        <v>3928</v>
      </c>
    </row>
    <row r="319">
      <c s="1" r="A319"/>
      <c s="6" r="B319"/>
      <c t="s" s="1" r="C319">
        <v>3929</v>
      </c>
      <c t="s" s="1" r="D319">
        <v>3930</v>
      </c>
      <c t="s" s="1" r="E319">
        <v>3931</v>
      </c>
      <c s="10" r="F319">
        <v>1.0</v>
      </c>
      <c s="1" r="G319"/>
      <c s="10" r="H319">
        <v>1.0</v>
      </c>
      <c s="11" r="I319">
        <v>41905.0</v>
      </c>
      <c t="s" s="1" r="J319">
        <v>3932</v>
      </c>
      <c t="s" s="3" r="K319">
        <v>3933</v>
      </c>
    </row>
    <row r="320">
      <c s="1" r="A320"/>
      <c s="6" r="B320"/>
      <c t="s" s="1" r="C320">
        <v>3934</v>
      </c>
      <c t="s" s="1" r="D320">
        <v>3935</v>
      </c>
      <c t="s" s="1" r="E320">
        <v>3936</v>
      </c>
      <c s="10" r="F320">
        <v>1.0</v>
      </c>
      <c s="1" r="G320"/>
      <c s="10" r="H320">
        <v>1.0</v>
      </c>
      <c s="11" r="I320">
        <v>41905.0</v>
      </c>
      <c t="s" s="1" r="J320">
        <v>3937</v>
      </c>
      <c t="s" s="3" r="K320">
        <v>3938</v>
      </c>
    </row>
    <row r="321">
      <c s="1" r="A321"/>
      <c s="6" r="B321"/>
      <c t="s" s="1" r="C321">
        <v>3939</v>
      </c>
      <c t="s" s="1" r="D321">
        <v>3940</v>
      </c>
      <c t="s" s="1" r="E321">
        <v>3941</v>
      </c>
      <c s="10" r="F321">
        <v>1.0</v>
      </c>
      <c s="1" r="G321"/>
      <c s="10" r="H321">
        <v>1.0</v>
      </c>
      <c s="11" r="I321">
        <v>41905.0</v>
      </c>
      <c t="s" s="1" r="J321">
        <v>3942</v>
      </c>
      <c t="s" s="3" r="K321">
        <v>3943</v>
      </c>
    </row>
    <row r="322">
      <c s="1" r="A322"/>
      <c s="6" r="B322"/>
      <c t="s" s="1" r="C322">
        <v>3944</v>
      </c>
      <c t="s" s="1" r="D322">
        <v>3945</v>
      </c>
      <c t="s" s="1" r="E322">
        <v>3946</v>
      </c>
      <c s="10" r="F322">
        <v>1.0</v>
      </c>
      <c s="1" r="G322"/>
      <c s="10" r="H322">
        <v>1.0</v>
      </c>
      <c s="11" r="I322">
        <v>41904.0</v>
      </c>
      <c t="s" s="1" r="J322">
        <v>3947</v>
      </c>
      <c t="s" s="3" r="K322">
        <v>3948</v>
      </c>
    </row>
    <row r="323">
      <c s="1" r="A323"/>
      <c s="6" r="B323"/>
      <c t="s" s="1" r="C323">
        <v>3949</v>
      </c>
      <c t="s" s="1" r="D323">
        <v>3950</v>
      </c>
      <c t="s" s="1" r="E323">
        <v>3951</v>
      </c>
      <c s="10" r="F323">
        <v>1.0</v>
      </c>
      <c s="1" r="G323"/>
      <c s="10" r="H323">
        <v>1.0</v>
      </c>
      <c s="11" r="I323">
        <v>41904.0</v>
      </c>
      <c t="s" s="1" r="J323">
        <v>3952</v>
      </c>
      <c t="s" s="3" r="K323">
        <v>3953</v>
      </c>
    </row>
    <row r="324">
      <c s="1" r="A324"/>
      <c s="6" r="B324"/>
      <c t="s" s="1" r="C324">
        <v>3954</v>
      </c>
      <c t="s" s="1" r="D324">
        <v>3955</v>
      </c>
      <c t="s" s="1" r="E324">
        <v>3956</v>
      </c>
      <c s="10" r="F324">
        <v>2.0</v>
      </c>
      <c s="1" r="G324"/>
      <c s="10" r="H324">
        <v>2.0</v>
      </c>
      <c s="11" r="I324">
        <v>41915.0</v>
      </c>
      <c t="s" s="1" r="J324">
        <v>3957</v>
      </c>
      <c t="s" s="3" r="K324">
        <v>3958</v>
      </c>
    </row>
    <row r="325">
      <c s="1" r="A325"/>
      <c s="6" r="B325"/>
      <c t="s" s="1" r="C325">
        <v>3959</v>
      </c>
      <c t="s" s="1" r="D325">
        <v>3960</v>
      </c>
      <c t="s" s="1" r="E325">
        <v>3961</v>
      </c>
      <c s="10" r="F325">
        <v>2.0</v>
      </c>
      <c s="1" r="G325"/>
      <c s="10" r="H325">
        <v>2.0</v>
      </c>
      <c s="11" r="I325">
        <v>41915.0</v>
      </c>
      <c t="s" s="1" r="J325">
        <v>3962</v>
      </c>
      <c t="s" s="3" r="K325">
        <v>3963</v>
      </c>
    </row>
    <row r="326">
      <c s="1" r="A326"/>
      <c s="6" r="B326"/>
      <c t="s" s="1" r="C326">
        <v>3964</v>
      </c>
      <c t="s" s="1" r="D326">
        <v>3965</v>
      </c>
      <c t="s" s="1" r="E326">
        <v>3966</v>
      </c>
      <c s="10" r="F326">
        <v>2.0</v>
      </c>
      <c s="1" r="G326"/>
      <c s="10" r="H326">
        <v>2.0</v>
      </c>
      <c s="11" r="I326">
        <v>41915.0</v>
      </c>
      <c t="s" s="1" r="J326">
        <v>3967</v>
      </c>
      <c t="s" s="3" r="K326">
        <v>3968</v>
      </c>
    </row>
    <row r="327">
      <c s="1" r="A327"/>
      <c s="6" r="B327"/>
      <c t="s" s="1" r="C327">
        <v>3969</v>
      </c>
      <c t="s" s="1" r="D327">
        <v>3970</v>
      </c>
      <c t="s" s="1" r="E327">
        <v>3971</v>
      </c>
      <c s="10" r="F327">
        <v>2.0</v>
      </c>
      <c s="1" r="G327"/>
      <c s="10" r="H327">
        <v>2.0</v>
      </c>
      <c s="11" r="I327">
        <v>41915.0</v>
      </c>
      <c t="s" s="1" r="J327">
        <v>3972</v>
      </c>
      <c t="s" s="3" r="K327">
        <v>3973</v>
      </c>
    </row>
    <row r="328">
      <c s="1" r="A328"/>
      <c s="6" r="B328"/>
      <c t="s" s="1" r="C328">
        <v>3974</v>
      </c>
      <c t="s" s="1" r="D328">
        <v>3975</v>
      </c>
      <c t="s" s="1" r="E328">
        <v>3976</v>
      </c>
      <c s="10" r="F328">
        <v>3.0</v>
      </c>
      <c s="1" r="G328"/>
      <c s="10" r="H328">
        <v>3.0</v>
      </c>
      <c s="11" r="I328">
        <v>41914.0</v>
      </c>
      <c t="s" s="1" r="J328">
        <v>3977</v>
      </c>
      <c t="s" s="3" r="K328">
        <v>3978</v>
      </c>
    </row>
    <row r="329">
      <c s="1" r="A329"/>
      <c s="6" r="B329"/>
      <c t="s" s="1" r="C329">
        <v>3979</v>
      </c>
      <c t="s" s="1" r="D329">
        <v>3980</v>
      </c>
      <c t="s" s="1" r="E329">
        <v>3981</v>
      </c>
      <c s="10" r="F329">
        <v>3.0</v>
      </c>
      <c s="1" r="G329"/>
      <c s="10" r="H329">
        <v>3.0</v>
      </c>
      <c s="11" r="I329">
        <v>41914.0</v>
      </c>
      <c t="s" s="1" r="J329">
        <v>3982</v>
      </c>
      <c t="s" s="3" r="K329">
        <v>3983</v>
      </c>
    </row>
    <row r="330">
      <c s="1" r="A330"/>
      <c s="6" r="B330"/>
      <c t="s" s="1" r="C330">
        <v>3984</v>
      </c>
      <c t="s" s="1" r="D330">
        <v>3985</v>
      </c>
      <c t="s" s="1" r="E330">
        <v>3986</v>
      </c>
      <c s="10" r="F330">
        <v>3.0</v>
      </c>
      <c s="1" r="G330"/>
      <c s="10" r="H330">
        <v>3.0</v>
      </c>
      <c s="11" r="I330">
        <v>41914.0</v>
      </c>
      <c t="s" s="1" r="J330">
        <v>3987</v>
      </c>
      <c t="s" s="3" r="K330">
        <v>3988</v>
      </c>
    </row>
    <row r="331">
      <c s="1" r="A331"/>
      <c s="6" r="B331"/>
      <c t="s" s="1" r="C331">
        <v>3989</v>
      </c>
      <c t="s" s="1" r="D331">
        <v>3990</v>
      </c>
      <c t="s" s="1" r="E331">
        <v>3991</v>
      </c>
      <c s="10" r="F331">
        <v>3.0</v>
      </c>
      <c s="1" r="G331"/>
      <c s="10" r="H331">
        <v>3.0</v>
      </c>
      <c s="11" r="I331">
        <v>41914.0</v>
      </c>
      <c t="s" s="1" r="J331">
        <v>3992</v>
      </c>
      <c t="s" s="3" r="K331">
        <v>3993</v>
      </c>
    </row>
    <row r="332">
      <c s="1" r="A332"/>
      <c s="6" r="B332"/>
      <c t="s" s="1" r="C332">
        <v>3994</v>
      </c>
      <c t="s" s="1" r="D332">
        <v>3995</v>
      </c>
      <c t="s" s="1" r="E332">
        <v>3996</v>
      </c>
      <c s="10" r="F332">
        <v>1.0</v>
      </c>
      <c s="1" r="G332"/>
      <c s="10" r="H332">
        <v>3.0</v>
      </c>
      <c s="11" r="I332">
        <v>41912.0</v>
      </c>
      <c t="s" s="1" r="J332">
        <v>3997</v>
      </c>
      <c t="s" s="30" r="K332">
        <v>3998</v>
      </c>
    </row>
    <row r="333">
      <c s="1" r="A333"/>
      <c s="6" r="B333"/>
      <c t="s" s="1" r="C333">
        <v>3999</v>
      </c>
      <c t="s" s="1" r="D333">
        <v>4000</v>
      </c>
      <c t="s" s="1" r="E333">
        <v>4001</v>
      </c>
      <c s="10" r="F333">
        <v>1.25</v>
      </c>
      <c s="1" r="G333"/>
      <c s="10" r="H333">
        <v>1.25</v>
      </c>
      <c s="11" r="I333">
        <v>41912.0</v>
      </c>
      <c t="s" s="1" r="J333">
        <v>4002</v>
      </c>
      <c t="s" s="30" r="K333">
        <v>4003</v>
      </c>
    </row>
    <row r="334">
      <c s="1" r="A334"/>
      <c s="6" r="B334"/>
      <c t="s" s="1" r="C334">
        <v>4004</v>
      </c>
      <c t="s" s="1" r="D334">
        <v>4005</v>
      </c>
      <c t="s" s="1" r="E334">
        <v>4006</v>
      </c>
      <c s="10" r="F334">
        <v>1.25</v>
      </c>
      <c s="1" r="G334"/>
      <c s="10" r="H334">
        <v>1.25</v>
      </c>
      <c s="11" r="I334">
        <v>41912.0</v>
      </c>
      <c t="s" s="1" r="J334">
        <v>4007</v>
      </c>
      <c t="s" s="30" r="K334">
        <v>4008</v>
      </c>
    </row>
    <row r="335">
      <c s="1" r="A335"/>
      <c s="6" r="B335"/>
      <c t="s" s="1" r="C335">
        <v>4009</v>
      </c>
      <c t="s" s="1" r="D335">
        <v>4010</v>
      </c>
      <c t="s" s="1" r="E335">
        <v>4011</v>
      </c>
      <c s="10" r="F335">
        <v>1.25</v>
      </c>
      <c s="1" r="G335"/>
      <c s="10" r="H335">
        <v>1.25</v>
      </c>
      <c s="11" r="I335">
        <v>41912.0</v>
      </c>
      <c t="s" s="1" r="J335">
        <v>4012</v>
      </c>
      <c t="s" s="30" r="K335">
        <v>4013</v>
      </c>
    </row>
    <row r="336">
      <c s="1" r="A336"/>
      <c s="6" r="B336"/>
      <c t="s" s="1" r="C336">
        <v>4014</v>
      </c>
      <c t="s" s="1" r="D336">
        <v>4015</v>
      </c>
      <c t="s" s="1" r="E336">
        <v>4016</v>
      </c>
      <c s="10" r="F336">
        <v>1.25</v>
      </c>
      <c s="1" r="G336"/>
      <c s="10" r="H336">
        <v>1.25</v>
      </c>
      <c s="11" r="I336">
        <v>41912.0</v>
      </c>
      <c t="s" s="1" r="J336">
        <v>4017</v>
      </c>
      <c t="s" s="30" r="K336">
        <v>4018</v>
      </c>
    </row>
    <row r="337">
      <c s="1" r="A337"/>
      <c s="6" r="B337"/>
      <c t="s" s="1" r="C337">
        <v>4019</v>
      </c>
      <c t="s" s="1" r="D337">
        <v>4020</v>
      </c>
      <c t="s" s="1" r="E337">
        <v>4021</v>
      </c>
      <c s="10" r="F337">
        <v>2.0</v>
      </c>
      <c s="1" r="G337"/>
      <c s="10" r="H337">
        <v>2.0</v>
      </c>
      <c s="11" r="I337">
        <v>41922.0</v>
      </c>
      <c t="s" s="1" r="J337">
        <v>4022</v>
      </c>
      <c t="s" s="3" r="K337">
        <v>4023</v>
      </c>
    </row>
    <row r="338">
      <c s="1" r="A338"/>
      <c s="6" r="B338"/>
      <c t="s" s="1" r="C338">
        <v>4024</v>
      </c>
      <c t="s" s="1" r="D338">
        <v>4025</v>
      </c>
      <c t="s" s="1" r="E338">
        <v>4026</v>
      </c>
      <c s="10" r="F338">
        <v>2.0</v>
      </c>
      <c s="1" r="G338"/>
      <c s="10" r="H338">
        <v>2.0</v>
      </c>
      <c s="11" r="I338">
        <v>41922.0</v>
      </c>
      <c t="s" s="1" r="J338">
        <v>4027</v>
      </c>
      <c t="s" s="3" r="K338">
        <v>4028</v>
      </c>
    </row>
    <row r="339">
      <c s="1" r="A339"/>
      <c s="6" r="B339"/>
      <c t="s" s="1" r="C339">
        <v>4029</v>
      </c>
      <c t="s" s="1" r="D339">
        <v>4030</v>
      </c>
      <c t="s" s="1" r="E339">
        <v>4031</v>
      </c>
      <c s="10" r="F339">
        <v>2.0</v>
      </c>
      <c s="1" r="G339"/>
      <c s="10" r="H339">
        <v>2.0</v>
      </c>
      <c s="11" r="I339">
        <v>41922.0</v>
      </c>
      <c t="s" s="1" r="J339">
        <v>4032</v>
      </c>
      <c t="s" s="3" r="K339">
        <v>4033</v>
      </c>
    </row>
    <row r="340">
      <c s="1" r="A340"/>
      <c s="6" r="B340"/>
      <c t="s" s="1" r="C340">
        <v>4034</v>
      </c>
      <c t="s" s="1" r="D340">
        <v>4035</v>
      </c>
      <c t="s" s="1" r="E340">
        <v>4036</v>
      </c>
      <c s="10" r="F340">
        <v>2.0</v>
      </c>
      <c s="1" r="G340"/>
      <c s="10" r="H340">
        <v>2.0</v>
      </c>
      <c s="11" r="I340">
        <v>41922.0</v>
      </c>
      <c t="s" s="1" r="J340">
        <v>4037</v>
      </c>
      <c t="s" s="3" r="K340">
        <v>4038</v>
      </c>
    </row>
    <row r="341">
      <c s="1" r="A341"/>
      <c s="6" r="B341"/>
      <c t="s" s="1" r="C341">
        <v>4039</v>
      </c>
      <c t="s" s="1" r="D341">
        <v>4040</v>
      </c>
      <c t="s" s="1" r="E341">
        <v>4041</v>
      </c>
      <c s="10" r="F341">
        <v>2.0</v>
      </c>
      <c s="1" r="G341"/>
      <c s="10" r="H341">
        <v>2.25</v>
      </c>
      <c s="11" r="I341">
        <v>41921.0</v>
      </c>
      <c t="s" s="1" r="J341">
        <v>4042</v>
      </c>
      <c t="s" s="3" r="K341">
        <v>4043</v>
      </c>
    </row>
    <row r="342">
      <c s="1" r="A342"/>
      <c s="6" r="B342"/>
      <c t="s" s="1" r="C342">
        <v>4044</v>
      </c>
      <c t="s" s="1" r="D342">
        <v>4045</v>
      </c>
      <c t="s" s="1" r="E342">
        <v>4046</v>
      </c>
      <c s="10" r="F342">
        <v>2.0</v>
      </c>
      <c s="1" r="G342"/>
      <c s="10" r="H342">
        <v>2.25</v>
      </c>
      <c s="11" r="I342">
        <v>41921.0</v>
      </c>
      <c t="s" s="1" r="J342">
        <v>4047</v>
      </c>
      <c t="s" s="3" r="K342">
        <v>4048</v>
      </c>
    </row>
    <row r="343">
      <c s="1" r="A343"/>
      <c s="6" r="B343"/>
      <c t="s" s="1" r="C343">
        <v>4049</v>
      </c>
      <c t="s" s="1" r="D343">
        <v>4050</v>
      </c>
      <c t="s" s="1" r="E343">
        <v>4051</v>
      </c>
      <c s="10" r="F343">
        <v>2.0</v>
      </c>
      <c s="1" r="G343"/>
      <c s="10" r="H343">
        <v>2.25</v>
      </c>
      <c s="11" r="I343">
        <v>41921.0</v>
      </c>
      <c t="s" s="1" r="J343">
        <v>4052</v>
      </c>
      <c t="s" s="3" r="K343">
        <v>4053</v>
      </c>
    </row>
    <row r="344">
      <c s="1" r="A344"/>
      <c s="6" r="B344"/>
      <c t="s" s="1" r="C344">
        <v>4054</v>
      </c>
      <c t="s" s="1" r="D344">
        <v>4055</v>
      </c>
      <c t="s" s="1" r="E344">
        <v>4056</v>
      </c>
      <c s="10" r="F344">
        <v>2.0</v>
      </c>
      <c s="1" r="G344"/>
      <c s="10" r="H344">
        <v>2.25</v>
      </c>
      <c s="11" r="I344">
        <v>41921.0</v>
      </c>
      <c t="s" s="1" r="J344">
        <v>4057</v>
      </c>
      <c t="s" s="3" r="K344">
        <v>4058</v>
      </c>
    </row>
    <row r="345">
      <c s="1" r="A345"/>
      <c s="6" r="B345"/>
      <c t="s" s="1" r="C345">
        <v>4059</v>
      </c>
      <c t="s" s="1" r="D345">
        <v>4060</v>
      </c>
      <c t="s" s="1" r="E345">
        <v>4061</v>
      </c>
      <c s="10" r="F345">
        <v>2.0</v>
      </c>
      <c s="1" r="G345"/>
      <c s="10" r="H345">
        <v>2.0</v>
      </c>
      <c s="11" r="I345">
        <v>41919.0</v>
      </c>
      <c t="s" s="1" r="J345">
        <v>4062</v>
      </c>
      <c t="s" s="3" r="K345">
        <v>4063</v>
      </c>
    </row>
    <row r="346">
      <c s="1" r="A346"/>
      <c s="6" r="B346"/>
      <c t="s" s="1" r="C346">
        <v>4064</v>
      </c>
      <c t="s" s="1" r="D346">
        <v>4065</v>
      </c>
      <c t="s" s="1" r="E346">
        <v>4066</v>
      </c>
      <c s="10" r="F346">
        <v>2.0</v>
      </c>
      <c s="1" r="G346"/>
      <c s="10" r="H346">
        <v>2.0</v>
      </c>
      <c s="11" r="I346">
        <v>41919.0</v>
      </c>
      <c t="s" s="1" r="J346">
        <v>4067</v>
      </c>
      <c t="s" s="3" r="K346">
        <v>4068</v>
      </c>
    </row>
    <row r="347">
      <c s="1" r="A347"/>
      <c s="6" r="B347"/>
      <c t="s" s="1" r="C347">
        <v>4069</v>
      </c>
      <c t="s" s="1" r="D347">
        <v>4070</v>
      </c>
      <c t="s" s="1" r="E347">
        <v>4071</v>
      </c>
      <c s="10" r="F347">
        <v>2.0</v>
      </c>
      <c s="1" r="G347"/>
      <c s="10" r="H347">
        <v>2.0</v>
      </c>
      <c s="11" r="I347">
        <v>41919.0</v>
      </c>
      <c t="s" s="1" r="J347">
        <v>4072</v>
      </c>
      <c t="s" s="3" r="K347">
        <v>4073</v>
      </c>
    </row>
    <row r="348">
      <c s="1" r="A348"/>
      <c s="6" r="B348"/>
      <c t="s" s="1" r="C348">
        <v>4074</v>
      </c>
      <c t="s" s="1" r="D348">
        <v>4075</v>
      </c>
      <c t="s" s="1" r="E348">
        <v>4076</v>
      </c>
      <c s="10" r="F348">
        <v>2.0</v>
      </c>
      <c s="1" r="G348"/>
      <c s="10" r="H348">
        <v>2.0</v>
      </c>
      <c s="11" r="I348">
        <v>41919.0</v>
      </c>
      <c t="s" s="1" r="J348">
        <v>4077</v>
      </c>
      <c t="s" s="3" r="K348">
        <v>4078</v>
      </c>
    </row>
    <row r="349">
      <c s="1" r="A349"/>
      <c s="6" r="B349"/>
      <c t="s" s="1" r="C349">
        <v>4079</v>
      </c>
      <c t="s" s="1" r="D349">
        <v>4080</v>
      </c>
      <c t="s" s="1" r="E349">
        <v>4081</v>
      </c>
      <c s="10" r="F349">
        <v>1.25</v>
      </c>
      <c s="1" r="G349"/>
      <c s="10" r="H349">
        <v>1.75</v>
      </c>
      <c s="11" r="I349">
        <v>41928.0</v>
      </c>
      <c t="s" s="1" r="J349">
        <v>4082</v>
      </c>
      <c t="s" s="3" r="K349">
        <v>4083</v>
      </c>
    </row>
    <row r="350">
      <c s="1" r="A350"/>
      <c s="6" r="B350"/>
      <c t="s" s="1" r="C350">
        <v>4084</v>
      </c>
      <c t="s" s="1" r="D350">
        <v>4085</v>
      </c>
      <c t="s" s="1" r="E350">
        <v>4086</v>
      </c>
      <c s="10" r="F350">
        <v>1.25</v>
      </c>
      <c s="1" r="G350"/>
      <c s="10" r="H350">
        <v>1.75</v>
      </c>
      <c s="11" r="I350">
        <v>41928.0</v>
      </c>
      <c t="s" s="1" r="J350">
        <v>4087</v>
      </c>
      <c t="s" s="3" r="K350">
        <v>4088</v>
      </c>
    </row>
    <row r="351">
      <c s="1" r="A351"/>
      <c s="6" r="B351"/>
      <c t="s" s="1" r="C351">
        <v>4089</v>
      </c>
      <c t="s" s="1" r="D351">
        <v>4090</v>
      </c>
      <c t="s" s="1" r="E351">
        <v>4091</v>
      </c>
      <c s="10" r="F351">
        <v>1.25</v>
      </c>
      <c s="1" r="G351"/>
      <c s="10" r="H351">
        <v>1.75</v>
      </c>
      <c s="11" r="I351">
        <v>41928.0</v>
      </c>
      <c t="s" s="1" r="J351">
        <v>4092</v>
      </c>
      <c t="s" s="3" r="K351">
        <v>4093</v>
      </c>
    </row>
    <row r="352">
      <c s="1" r="A352"/>
      <c s="6" r="B352"/>
      <c t="s" s="1" r="C352">
        <v>4094</v>
      </c>
      <c t="s" s="1" r="D352">
        <v>4095</v>
      </c>
      <c t="s" s="1" r="E352">
        <v>4096</v>
      </c>
      <c s="10" r="F352">
        <v>1.25</v>
      </c>
      <c s="1" r="G352"/>
      <c s="10" r="H352">
        <v>1.75</v>
      </c>
      <c s="11" r="I352">
        <v>41928.0</v>
      </c>
      <c t="s" s="1" r="J352">
        <v>4097</v>
      </c>
      <c t="s" s="3" r="K352">
        <v>4098</v>
      </c>
    </row>
    <row r="353">
      <c s="1" r="A353"/>
      <c s="6" r="B353"/>
      <c t="s" s="1" r="C353">
        <v>4099</v>
      </c>
      <c t="s" s="1" r="D353">
        <v>4100</v>
      </c>
      <c t="s" s="1" r="E353">
        <v>4101</v>
      </c>
      <c s="10" r="F353">
        <v>2.0</v>
      </c>
      <c s="1" r="G353"/>
      <c s="10" r="H353">
        <v>3.5</v>
      </c>
      <c s="11" r="I353">
        <v>41927.0</v>
      </c>
      <c t="s" s="1" r="J353">
        <v>4102</v>
      </c>
      <c t="s" s="3" r="K353">
        <v>4103</v>
      </c>
    </row>
    <row r="354">
      <c s="1" r="A354"/>
      <c s="6" r="B354"/>
      <c t="s" s="1" r="C354">
        <v>4104</v>
      </c>
      <c t="s" s="1" r="D354">
        <v>4105</v>
      </c>
      <c t="s" s="1" r="E354">
        <v>4106</v>
      </c>
      <c s="10" r="F354">
        <v>2.0</v>
      </c>
      <c s="1" r="G354"/>
      <c s="10" r="H354">
        <v>3.5</v>
      </c>
      <c s="11" r="I354">
        <v>41927.0</v>
      </c>
      <c t="s" s="1" r="J354">
        <v>4107</v>
      </c>
      <c t="s" s="3" r="K354">
        <v>4108</v>
      </c>
    </row>
    <row r="355">
      <c s="1" r="A355"/>
      <c s="6" r="B355"/>
      <c t="s" s="1" r="C355">
        <v>4109</v>
      </c>
      <c t="s" s="1" r="D355">
        <v>4110</v>
      </c>
      <c t="s" s="1" r="E355">
        <v>4111</v>
      </c>
      <c s="10" r="F355">
        <v>2.0</v>
      </c>
      <c s="1" r="G355"/>
      <c s="10" r="H355">
        <v>3.5</v>
      </c>
      <c s="11" r="I355">
        <v>41927.0</v>
      </c>
      <c t="s" s="1" r="J355">
        <v>4112</v>
      </c>
      <c t="s" s="3" r="K355">
        <v>4113</v>
      </c>
    </row>
    <row r="356">
      <c s="1" r="A356"/>
      <c s="6" r="B356"/>
      <c t="s" s="1" r="C356">
        <v>4114</v>
      </c>
      <c t="s" s="1" r="D356">
        <v>4115</v>
      </c>
      <c t="s" s="1" r="E356">
        <v>4116</v>
      </c>
      <c s="10" r="F356">
        <v>0.5</v>
      </c>
      <c s="1" r="G356"/>
      <c s="10" r="H356">
        <v>0.5</v>
      </c>
      <c s="11" r="I356">
        <v>41925.0</v>
      </c>
      <c t="s" s="1" r="J356">
        <v>4117</v>
      </c>
      <c t="s" s="30" r="K356">
        <v>4118</v>
      </c>
    </row>
    <row r="357">
      <c s="1" r="A357"/>
      <c s="6" r="B357"/>
      <c t="s" s="1" r="C357">
        <v>4119</v>
      </c>
      <c t="s" s="1" r="D357">
        <v>4120</v>
      </c>
      <c t="s" s="1" r="E357">
        <v>4121</v>
      </c>
      <c s="10" r="F357">
        <v>1.0</v>
      </c>
      <c s="1" r="G357"/>
      <c s="10" r="H357">
        <v>1.0</v>
      </c>
      <c s="11" r="I357">
        <v>41933.0</v>
      </c>
      <c t="s" s="34" r="J357">
        <v>4122</v>
      </c>
      <c t="s" s="3" r="K357">
        <v>4123</v>
      </c>
    </row>
    <row r="358">
      <c s="1" r="A358"/>
      <c s="6" r="B358"/>
      <c t="s" s="1" r="C358">
        <v>4124</v>
      </c>
      <c t="s" s="1" r="D358">
        <v>4125</v>
      </c>
      <c t="s" s="1" r="E358">
        <v>4126</v>
      </c>
      <c s="10" r="F358">
        <v>1.0</v>
      </c>
      <c s="1" r="G358"/>
      <c s="10" r="H358">
        <v>1.0</v>
      </c>
      <c s="11" r="I358">
        <v>41933.0</v>
      </c>
      <c t="s" s="34" r="J358">
        <v>4127</v>
      </c>
      <c t="s" s="3" r="K358">
        <v>4128</v>
      </c>
    </row>
    <row r="359">
      <c s="1" r="A359"/>
      <c s="6" r="B359"/>
      <c t="s" s="1" r="C359">
        <v>4129</v>
      </c>
      <c t="s" s="1" r="D359">
        <v>4130</v>
      </c>
      <c t="s" s="1" r="E359">
        <v>4131</v>
      </c>
      <c s="10" r="F359">
        <v>1.0</v>
      </c>
      <c s="1" r="G359"/>
      <c s="10" r="H359">
        <v>1.0</v>
      </c>
      <c s="11" r="I359">
        <v>41933.0</v>
      </c>
      <c t="s" s="34" r="J359">
        <v>4132</v>
      </c>
      <c t="s" s="3" r="K359">
        <v>4133</v>
      </c>
    </row>
    <row r="360">
      <c s="1" r="A360"/>
      <c s="6" r="B360"/>
      <c t="s" s="1" r="C360">
        <v>4134</v>
      </c>
      <c t="s" s="1" r="D360">
        <v>4135</v>
      </c>
      <c t="s" s="1" r="E360">
        <v>4136</v>
      </c>
      <c s="10" r="F360">
        <v>1.0</v>
      </c>
      <c s="1" r="G360"/>
      <c s="10" r="H360">
        <v>1.0</v>
      </c>
      <c s="11" r="I360">
        <v>41933.0</v>
      </c>
      <c t="s" s="34" r="J360">
        <v>4137</v>
      </c>
      <c t="s" s="3" r="K360">
        <v>4138</v>
      </c>
    </row>
    <row r="361">
      <c s="1" r="A361"/>
      <c s="6" r="B361"/>
      <c t="s" s="1" r="C361">
        <v>4139</v>
      </c>
      <c t="s" s="1" r="D361">
        <v>4140</v>
      </c>
      <c t="s" s="1" r="E361">
        <v>4141</v>
      </c>
      <c s="10" r="F361">
        <v>2.0</v>
      </c>
      <c s="1" r="G361"/>
      <c s="10" r="H361">
        <v>2.0</v>
      </c>
      <c s="11" r="I361">
        <v>41932.0</v>
      </c>
      <c t="s" s="1" r="J361">
        <v>4142</v>
      </c>
      <c t="s" s="3" r="K361">
        <v>4143</v>
      </c>
    </row>
    <row r="362">
      <c s="1" r="A362"/>
      <c s="6" r="B362"/>
      <c t="s" s="1" r="C362">
        <v>4144</v>
      </c>
      <c t="s" s="1" r="D362">
        <v>4145</v>
      </c>
      <c t="s" s="1" r="E362">
        <v>4146</v>
      </c>
      <c s="10" r="F362">
        <v>2.0</v>
      </c>
      <c s="1" r="G362"/>
      <c s="10" r="H362">
        <v>2.0</v>
      </c>
      <c s="11" r="I362">
        <v>41932.0</v>
      </c>
      <c t="s" s="1" r="J362">
        <v>4147</v>
      </c>
      <c t="s" s="3" r="K362">
        <v>4148</v>
      </c>
    </row>
    <row r="363">
      <c s="1" r="A363"/>
      <c s="6" r="B363"/>
      <c t="s" s="1" r="C363">
        <v>4149</v>
      </c>
      <c t="s" s="1" r="D363">
        <v>4150</v>
      </c>
      <c t="s" s="1" r="E363">
        <v>4151</v>
      </c>
      <c s="10" r="F363">
        <v>3.0</v>
      </c>
      <c s="1" r="G363"/>
      <c s="10" r="H363">
        <v>1.0</v>
      </c>
      <c s="11" r="I363">
        <v>41940.0</v>
      </c>
      <c t="s" s="1" r="J363">
        <v>4152</v>
      </c>
      <c t="s" s="3" r="K363">
        <v>4153</v>
      </c>
    </row>
  </sheetData>
  <drawing r:id="rId1"/>
</worksheet>
</file>